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rivate\caitlin.flattery\SURE Documents\PoweringHealth.org\508 Compliance Finished\"/>
    </mc:Choice>
  </mc:AlternateContent>
  <xr:revisionPtr revIDLastSave="0" documentId="13_ncr:1_{4A2C656B-8BA0-43C7-8EC7-40DA207BEDA0}" xr6:coauthVersionLast="45" xr6:coauthVersionMax="45" xr10:uidLastSave="{00000000-0000-0000-0000-000000000000}"/>
  <bookViews>
    <workbookView xWindow="-120" yWindow="-120" windowWidth="29040" windowHeight="15990" firstSheet="5" activeTab="5" xr2:uid="{00000000-000D-0000-FFFF-FFFF00000000}"/>
  </bookViews>
  <sheets>
    <sheet name="Cover Page" sheetId="2" r:id="rId1"/>
    <sheet name="General" sheetId="1" r:id="rId2"/>
    <sheet name="Site Power" sheetId="4" r:id="rId3"/>
    <sheet name="Inv-Batty Equip" sheetId="5" r:id="rId4"/>
    <sheet name="Boucancarre - to SW" sheetId="14" r:id="rId5"/>
    <sheet name="Example Load Sheet" sheetId="19" r:id="rId6"/>
    <sheet name="Boucancarre - Additional" sheetId="11" r:id="rId7"/>
  </sheets>
  <definedNames>
    <definedName name="_xlnm.Print_Titles" localSheetId="6">'Boucancarre - Additional'!$9:$15</definedName>
    <definedName name="_xlnm.Print_Titles" localSheetId="4">'Boucancarre - to SW'!$9:$15</definedName>
    <definedName name="_xlnm.Print_Titles" localSheetId="5">'Example Load Sheet'!$5:$8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19" l="1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10" i="19"/>
  <c r="H11" i="19"/>
  <c r="H12" i="19"/>
  <c r="H9" i="19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D9" i="11"/>
  <c r="H17" i="11"/>
  <c r="I17" i="11"/>
  <c r="K17" i="11"/>
  <c r="H18" i="11"/>
  <c r="I18" i="11"/>
  <c r="K18" i="11"/>
  <c r="H19" i="11"/>
  <c r="I19" i="11"/>
  <c r="K19" i="11"/>
  <c r="H20" i="11"/>
  <c r="I20" i="11"/>
  <c r="K20" i="11"/>
  <c r="H21" i="11"/>
  <c r="I21" i="11"/>
  <c r="K21" i="11"/>
  <c r="H22" i="11"/>
  <c r="I22" i="11"/>
  <c r="K22" i="11"/>
  <c r="H23" i="11"/>
  <c r="J23" i="11" s="1"/>
  <c r="I23" i="11"/>
  <c r="K23" i="11"/>
  <c r="H24" i="11"/>
  <c r="I24" i="11"/>
  <c r="J24" i="11" s="1"/>
  <c r="K24" i="11"/>
  <c r="H25" i="11"/>
  <c r="I25" i="11"/>
  <c r="K25" i="11"/>
  <c r="H26" i="11"/>
  <c r="I26" i="11"/>
  <c r="K26" i="11"/>
  <c r="H27" i="11"/>
  <c r="I27" i="11"/>
  <c r="K27" i="11"/>
  <c r="H28" i="11"/>
  <c r="I28" i="11"/>
  <c r="K28" i="11"/>
  <c r="H29" i="11"/>
  <c r="I29" i="11"/>
  <c r="K29" i="11"/>
  <c r="H30" i="11"/>
  <c r="J30" i="11" s="1"/>
  <c r="I30" i="11"/>
  <c r="K30" i="11"/>
  <c r="H31" i="11"/>
  <c r="J31" i="11" s="1"/>
  <c r="I31" i="11"/>
  <c r="K31" i="11"/>
  <c r="H32" i="11"/>
  <c r="I32" i="11"/>
  <c r="K32" i="11"/>
  <c r="H33" i="11"/>
  <c r="I33" i="11"/>
  <c r="K33" i="11"/>
  <c r="H34" i="11"/>
  <c r="J34" i="11" s="1"/>
  <c r="I34" i="11"/>
  <c r="K34" i="11"/>
  <c r="H35" i="11"/>
  <c r="I35" i="11"/>
  <c r="K35" i="11"/>
  <c r="H36" i="11"/>
  <c r="I36" i="11"/>
  <c r="K36" i="11"/>
  <c r="H37" i="11"/>
  <c r="I37" i="11"/>
  <c r="K37" i="11"/>
  <c r="H38" i="11"/>
  <c r="J38" i="11" s="1"/>
  <c r="I38" i="11"/>
  <c r="K38" i="11"/>
  <c r="H39" i="11"/>
  <c r="J39" i="11" s="1"/>
  <c r="I39" i="11"/>
  <c r="K39" i="11"/>
  <c r="H40" i="11"/>
  <c r="I40" i="11"/>
  <c r="K40" i="11"/>
  <c r="H41" i="11"/>
  <c r="I41" i="11"/>
  <c r="K41" i="11"/>
  <c r="H42" i="11"/>
  <c r="J42" i="11" s="1"/>
  <c r="I42" i="11"/>
  <c r="K42" i="11"/>
  <c r="H43" i="11"/>
  <c r="I43" i="11"/>
  <c r="K43" i="11"/>
  <c r="H44" i="11"/>
  <c r="I44" i="11"/>
  <c r="K44" i="11"/>
  <c r="H45" i="11"/>
  <c r="I45" i="11"/>
  <c r="K45" i="11"/>
  <c r="H46" i="11"/>
  <c r="J46" i="11" s="1"/>
  <c r="I46" i="11"/>
  <c r="K46" i="11"/>
  <c r="H47" i="11"/>
  <c r="J47" i="11" s="1"/>
  <c r="I47" i="11"/>
  <c r="K47" i="11"/>
  <c r="H48" i="11"/>
  <c r="I48" i="11"/>
  <c r="K48" i="11"/>
  <c r="H49" i="11"/>
  <c r="I49" i="11"/>
  <c r="K49" i="11"/>
  <c r="H50" i="11"/>
  <c r="J50" i="11" s="1"/>
  <c r="I50" i="11"/>
  <c r="K50" i="11"/>
  <c r="H51" i="11"/>
  <c r="I51" i="11"/>
  <c r="K51" i="11"/>
  <c r="H52" i="11"/>
  <c r="I52" i="11"/>
  <c r="K52" i="11"/>
  <c r="H53" i="11"/>
  <c r="I53" i="11"/>
  <c r="K53" i="11"/>
  <c r="H54" i="11"/>
  <c r="J54" i="11" s="1"/>
  <c r="M54" i="11" s="1"/>
  <c r="I54" i="11"/>
  <c r="K54" i="11"/>
  <c r="H55" i="11"/>
  <c r="J55" i="11" s="1"/>
  <c r="M55" i="11" s="1"/>
  <c r="I55" i="11"/>
  <c r="K55" i="11"/>
  <c r="H56" i="11"/>
  <c r="I56" i="11"/>
  <c r="K56" i="11"/>
  <c r="H57" i="11"/>
  <c r="I57" i="11"/>
  <c r="K57" i="11"/>
  <c r="H58" i="11"/>
  <c r="I58" i="11"/>
  <c r="K58" i="11"/>
  <c r="H59" i="11"/>
  <c r="I59" i="11"/>
  <c r="K59" i="11"/>
  <c r="H60" i="11"/>
  <c r="I60" i="11"/>
  <c r="K60" i="11"/>
  <c r="H61" i="11"/>
  <c r="J61" i="11" s="1"/>
  <c r="M61" i="11" s="1"/>
  <c r="I61" i="11"/>
  <c r="K61" i="11"/>
  <c r="H62" i="11"/>
  <c r="I62" i="11"/>
  <c r="K62" i="11"/>
  <c r="H63" i="11"/>
  <c r="I63" i="11"/>
  <c r="K63" i="11"/>
  <c r="H64" i="11"/>
  <c r="I64" i="11"/>
  <c r="J64" i="11"/>
  <c r="M64" i="11" s="1"/>
  <c r="K64" i="11"/>
  <c r="H65" i="11"/>
  <c r="I65" i="11"/>
  <c r="K65" i="11"/>
  <c r="H66" i="11"/>
  <c r="J66" i="11" s="1"/>
  <c r="M66" i="11" s="1"/>
  <c r="I66" i="11"/>
  <c r="K66" i="11"/>
  <c r="H67" i="11"/>
  <c r="J67" i="11" s="1"/>
  <c r="M67" i="11" s="1"/>
  <c r="I67" i="11"/>
  <c r="K67" i="11"/>
  <c r="H68" i="11"/>
  <c r="J68" i="11" s="1"/>
  <c r="M68" i="11" s="1"/>
  <c r="I68" i="11"/>
  <c r="K68" i="11"/>
  <c r="H69" i="11"/>
  <c r="I69" i="11"/>
  <c r="K69" i="11"/>
  <c r="H70" i="11"/>
  <c r="I70" i="11"/>
  <c r="K70" i="11"/>
  <c r="H71" i="11"/>
  <c r="I71" i="11"/>
  <c r="K71" i="11"/>
  <c r="H72" i="11"/>
  <c r="I72" i="11"/>
  <c r="K72" i="11"/>
  <c r="H73" i="11"/>
  <c r="I73" i="11"/>
  <c r="K73" i="11"/>
  <c r="H74" i="11"/>
  <c r="J74" i="11" s="1"/>
  <c r="I74" i="11"/>
  <c r="K74" i="11"/>
  <c r="D9" i="14"/>
  <c r="J17" i="14"/>
  <c r="K17" i="14"/>
  <c r="L17" i="14"/>
  <c r="M17" i="14"/>
  <c r="O17" i="14"/>
  <c r="J18" i="14"/>
  <c r="K18" i="14"/>
  <c r="L18" i="14"/>
  <c r="M18" i="14"/>
  <c r="O18" i="14"/>
  <c r="J19" i="14"/>
  <c r="N19" i="14" s="1"/>
  <c r="K19" i="14"/>
  <c r="L19" i="14"/>
  <c r="M19" i="14"/>
  <c r="O19" i="14"/>
  <c r="J20" i="14"/>
  <c r="K20" i="14"/>
  <c r="L20" i="14"/>
  <c r="M20" i="14"/>
  <c r="O20" i="14"/>
  <c r="J21" i="14"/>
  <c r="K21" i="14"/>
  <c r="L21" i="14"/>
  <c r="M21" i="14"/>
  <c r="O21" i="14"/>
  <c r="J22" i="14"/>
  <c r="K22" i="14"/>
  <c r="L22" i="14"/>
  <c r="M22" i="14"/>
  <c r="O22" i="14"/>
  <c r="J23" i="14"/>
  <c r="K23" i="14"/>
  <c r="L23" i="14"/>
  <c r="M23" i="14"/>
  <c r="O23" i="14"/>
  <c r="J24" i="14"/>
  <c r="K24" i="14"/>
  <c r="L24" i="14"/>
  <c r="M24" i="14"/>
  <c r="N24" i="14" s="1"/>
  <c r="O24" i="14"/>
  <c r="J25" i="14"/>
  <c r="K25" i="14"/>
  <c r="L25" i="14"/>
  <c r="M25" i="14"/>
  <c r="O25" i="14"/>
  <c r="J26" i="14"/>
  <c r="K26" i="14"/>
  <c r="L26" i="14"/>
  <c r="M26" i="14"/>
  <c r="O26" i="14"/>
  <c r="J27" i="14"/>
  <c r="N27" i="14" s="1"/>
  <c r="K27" i="14"/>
  <c r="L27" i="14"/>
  <c r="M27" i="14"/>
  <c r="O27" i="14"/>
  <c r="L28" i="14"/>
  <c r="M28" i="14"/>
  <c r="O28" i="14"/>
  <c r="J29" i="14"/>
  <c r="K29" i="14"/>
  <c r="L29" i="14"/>
  <c r="M29" i="14"/>
  <c r="O29" i="14"/>
  <c r="J30" i="14"/>
  <c r="N30" i="14" s="1"/>
  <c r="K30" i="14"/>
  <c r="L30" i="14"/>
  <c r="M30" i="14"/>
  <c r="O30" i="14"/>
  <c r="J31" i="14"/>
  <c r="K31" i="14"/>
  <c r="L31" i="14"/>
  <c r="M31" i="14"/>
  <c r="O31" i="14"/>
  <c r="J32" i="14"/>
  <c r="K32" i="14"/>
  <c r="L32" i="14"/>
  <c r="M32" i="14"/>
  <c r="O32" i="14"/>
  <c r="J33" i="14"/>
  <c r="K33" i="14"/>
  <c r="L33" i="14"/>
  <c r="M33" i="14"/>
  <c r="O33" i="14"/>
  <c r="J34" i="14"/>
  <c r="K34" i="14"/>
  <c r="L34" i="14"/>
  <c r="M34" i="14"/>
  <c r="O34" i="14"/>
  <c r="J35" i="14"/>
  <c r="K35" i="14"/>
  <c r="L35" i="14"/>
  <c r="M35" i="14"/>
  <c r="O35" i="14"/>
  <c r="J36" i="14"/>
  <c r="K36" i="14"/>
  <c r="L36" i="14"/>
  <c r="M36" i="14"/>
  <c r="O36" i="14"/>
  <c r="J37" i="14"/>
  <c r="K37" i="14"/>
  <c r="L37" i="14"/>
  <c r="M37" i="14"/>
  <c r="O37" i="14"/>
  <c r="J38" i="14"/>
  <c r="K38" i="14"/>
  <c r="L38" i="14"/>
  <c r="M38" i="14"/>
  <c r="O38" i="14"/>
  <c r="J39" i="14"/>
  <c r="K39" i="14"/>
  <c r="L39" i="14"/>
  <c r="M39" i="14"/>
  <c r="O39" i="14"/>
  <c r="J40" i="14"/>
  <c r="K40" i="14"/>
  <c r="L40" i="14"/>
  <c r="M40" i="14"/>
  <c r="O40" i="14"/>
  <c r="J41" i="14"/>
  <c r="K41" i="14"/>
  <c r="L41" i="14"/>
  <c r="M41" i="14"/>
  <c r="O41" i="14"/>
  <c r="J42" i="14"/>
  <c r="K42" i="14"/>
  <c r="L42" i="14"/>
  <c r="M42" i="14"/>
  <c r="O42" i="14"/>
  <c r="J43" i="14"/>
  <c r="N43" i="14" s="1"/>
  <c r="K43" i="14"/>
  <c r="L43" i="14"/>
  <c r="M43" i="14"/>
  <c r="O43" i="14"/>
  <c r="J44" i="14"/>
  <c r="K44" i="14"/>
  <c r="L44" i="14"/>
  <c r="M44" i="14"/>
  <c r="O44" i="14"/>
  <c r="J45" i="14"/>
  <c r="K45" i="14"/>
  <c r="L45" i="14"/>
  <c r="M45" i="14"/>
  <c r="O45" i="14"/>
  <c r="J46" i="14"/>
  <c r="K46" i="14"/>
  <c r="L46" i="14"/>
  <c r="M46" i="14"/>
  <c r="O46" i="14"/>
  <c r="J47" i="14"/>
  <c r="K47" i="14"/>
  <c r="L47" i="14"/>
  <c r="M47" i="14"/>
  <c r="O47" i="14"/>
  <c r="J48" i="14"/>
  <c r="K48" i="14"/>
  <c r="L48" i="14"/>
  <c r="M48" i="14"/>
  <c r="O48" i="14"/>
  <c r="J49" i="14"/>
  <c r="K49" i="14"/>
  <c r="L49" i="14"/>
  <c r="M49" i="14"/>
  <c r="O49" i="14"/>
  <c r="J50" i="14"/>
  <c r="K50" i="14"/>
  <c r="L50" i="14"/>
  <c r="M50" i="14"/>
  <c r="N50" i="14"/>
  <c r="O50" i="14"/>
  <c r="J51" i="14"/>
  <c r="K51" i="14"/>
  <c r="L51" i="14"/>
  <c r="M51" i="14"/>
  <c r="O51" i="14"/>
  <c r="J52" i="14"/>
  <c r="K52" i="14"/>
  <c r="L52" i="14"/>
  <c r="M52" i="14"/>
  <c r="O52" i="14"/>
  <c r="J53" i="14"/>
  <c r="K53" i="14"/>
  <c r="L53" i="14"/>
  <c r="M53" i="14"/>
  <c r="O53" i="14"/>
  <c r="J54" i="14"/>
  <c r="N54" i="14" s="1"/>
  <c r="K54" i="14"/>
  <c r="L54" i="14"/>
  <c r="M54" i="14"/>
  <c r="O54" i="14"/>
  <c r="J55" i="14"/>
  <c r="K55" i="14"/>
  <c r="L55" i="14"/>
  <c r="M55" i="14"/>
  <c r="O55" i="14"/>
  <c r="J56" i="14"/>
  <c r="K56" i="14"/>
  <c r="L56" i="14"/>
  <c r="M56" i="14"/>
  <c r="O56" i="14"/>
  <c r="J57" i="14"/>
  <c r="K57" i="14"/>
  <c r="L57" i="14"/>
  <c r="M57" i="14"/>
  <c r="O57" i="14"/>
  <c r="J58" i="14"/>
  <c r="K58" i="14"/>
  <c r="L58" i="14"/>
  <c r="M58" i="14"/>
  <c r="O58" i="14"/>
  <c r="J59" i="14"/>
  <c r="K59" i="14"/>
  <c r="L59" i="14"/>
  <c r="M59" i="14"/>
  <c r="O59" i="14"/>
  <c r="J60" i="14"/>
  <c r="K60" i="14"/>
  <c r="L60" i="14"/>
  <c r="M60" i="14"/>
  <c r="O60" i="14"/>
  <c r="J61" i="14"/>
  <c r="K61" i="14"/>
  <c r="L61" i="14"/>
  <c r="N61" i="14" s="1"/>
  <c r="M61" i="14"/>
  <c r="O61" i="14"/>
  <c r="J62" i="14"/>
  <c r="N62" i="14" s="1"/>
  <c r="K62" i="14"/>
  <c r="L62" i="14"/>
  <c r="M62" i="14"/>
  <c r="O62" i="14"/>
  <c r="J63" i="14"/>
  <c r="K63" i="14"/>
  <c r="L63" i="14"/>
  <c r="M63" i="14"/>
  <c r="O63" i="14"/>
  <c r="J64" i="14"/>
  <c r="K64" i="14"/>
  <c r="L64" i="14"/>
  <c r="M64" i="14"/>
  <c r="O64" i="14"/>
  <c r="J65" i="14"/>
  <c r="K65" i="14"/>
  <c r="L65" i="14"/>
  <c r="M65" i="14"/>
  <c r="O65" i="14"/>
  <c r="J66" i="14"/>
  <c r="K66" i="14"/>
  <c r="L66" i="14"/>
  <c r="M66" i="14"/>
  <c r="O66" i="14"/>
  <c r="J67" i="14"/>
  <c r="K67" i="14"/>
  <c r="L67" i="14"/>
  <c r="M67" i="14"/>
  <c r="O67" i="14"/>
  <c r="J68" i="14"/>
  <c r="K68" i="14"/>
  <c r="L68" i="14"/>
  <c r="M68" i="14"/>
  <c r="O68" i="14"/>
  <c r="J69" i="14"/>
  <c r="K69" i="14"/>
  <c r="L69" i="14"/>
  <c r="M69" i="14"/>
  <c r="O69" i="14"/>
  <c r="J70" i="14"/>
  <c r="K70" i="14"/>
  <c r="L70" i="14"/>
  <c r="M70" i="14"/>
  <c r="N70" i="14" s="1"/>
  <c r="O70" i="14"/>
  <c r="J71" i="14"/>
  <c r="K71" i="14"/>
  <c r="L71" i="14"/>
  <c r="M71" i="14"/>
  <c r="O71" i="14"/>
  <c r="J72" i="14"/>
  <c r="K72" i="14"/>
  <c r="L72" i="14"/>
  <c r="M72" i="14"/>
  <c r="O72" i="14"/>
  <c r="J73" i="14"/>
  <c r="K73" i="14"/>
  <c r="L73" i="14"/>
  <c r="M73" i="14"/>
  <c r="O73" i="14"/>
  <c r="J74" i="14"/>
  <c r="K74" i="14"/>
  <c r="L74" i="14"/>
  <c r="M74" i="14"/>
  <c r="O74" i="14"/>
  <c r="J75" i="14"/>
  <c r="K75" i="14"/>
  <c r="L75" i="14"/>
  <c r="M75" i="14"/>
  <c r="O75" i="14"/>
  <c r="J76" i="14"/>
  <c r="K76" i="14"/>
  <c r="L76" i="14"/>
  <c r="M76" i="14"/>
  <c r="O76" i="14"/>
  <c r="J77" i="14"/>
  <c r="K77" i="14"/>
  <c r="L77" i="14"/>
  <c r="M77" i="14"/>
  <c r="O77" i="14"/>
  <c r="J78" i="14"/>
  <c r="K78" i="14"/>
  <c r="L78" i="14"/>
  <c r="M78" i="14"/>
  <c r="O78" i="14"/>
  <c r="J79" i="14"/>
  <c r="K79" i="14"/>
  <c r="L79" i="14"/>
  <c r="M79" i="14"/>
  <c r="O79" i="14"/>
  <c r="J80" i="14"/>
  <c r="K80" i="14"/>
  <c r="L80" i="14"/>
  <c r="M80" i="14"/>
  <c r="O80" i="14"/>
  <c r="J81" i="14"/>
  <c r="K81" i="14"/>
  <c r="L81" i="14"/>
  <c r="M81" i="14"/>
  <c r="O81" i="14"/>
  <c r="J82" i="14"/>
  <c r="N82" i="14" s="1"/>
  <c r="K82" i="14"/>
  <c r="L82" i="14"/>
  <c r="M82" i="14"/>
  <c r="O82" i="14"/>
  <c r="J83" i="14"/>
  <c r="K83" i="14"/>
  <c r="L83" i="14"/>
  <c r="M83" i="14"/>
  <c r="O83" i="14"/>
  <c r="J84" i="14"/>
  <c r="K84" i="14"/>
  <c r="L84" i="14"/>
  <c r="M84" i="14"/>
  <c r="O84" i="14"/>
  <c r="J85" i="14"/>
  <c r="K85" i="14"/>
  <c r="L85" i="14"/>
  <c r="M85" i="14"/>
  <c r="O85" i="14"/>
  <c r="J86" i="14"/>
  <c r="K86" i="14"/>
  <c r="L86" i="14"/>
  <c r="M86" i="14"/>
  <c r="O86" i="14"/>
  <c r="J87" i="14"/>
  <c r="K87" i="14"/>
  <c r="L87" i="14"/>
  <c r="M87" i="14"/>
  <c r="O87" i="14"/>
  <c r="J88" i="14"/>
  <c r="K88" i="14"/>
  <c r="L88" i="14"/>
  <c r="M88" i="14"/>
  <c r="O88" i="14"/>
  <c r="J89" i="14"/>
  <c r="K89" i="14"/>
  <c r="L89" i="14"/>
  <c r="M89" i="14"/>
  <c r="O89" i="14"/>
  <c r="J90" i="14"/>
  <c r="K90" i="14"/>
  <c r="L90" i="14"/>
  <c r="M90" i="14"/>
  <c r="O90" i="14"/>
  <c r="J91" i="14"/>
  <c r="K91" i="14"/>
  <c r="L91" i="14"/>
  <c r="M91" i="14"/>
  <c r="O91" i="14"/>
  <c r="J92" i="14"/>
  <c r="N92" i="14" s="1"/>
  <c r="K92" i="14"/>
  <c r="L92" i="14"/>
  <c r="M92" i="14"/>
  <c r="O92" i="14"/>
  <c r="J93" i="14"/>
  <c r="K93" i="14"/>
  <c r="L93" i="14"/>
  <c r="M93" i="14"/>
  <c r="O93" i="14"/>
  <c r="J94" i="14"/>
  <c r="N94" i="14" s="1"/>
  <c r="K94" i="14"/>
  <c r="L94" i="14"/>
  <c r="M94" i="14"/>
  <c r="O94" i="14"/>
  <c r="J95" i="14"/>
  <c r="N95" i="14" s="1"/>
  <c r="K95" i="14"/>
  <c r="L95" i="14"/>
  <c r="M95" i="14"/>
  <c r="O95" i="14"/>
  <c r="J96" i="14"/>
  <c r="K96" i="14"/>
  <c r="L96" i="14"/>
  <c r="M96" i="14"/>
  <c r="O96" i="14"/>
  <c r="J97" i="14"/>
  <c r="K97" i="14"/>
  <c r="L97" i="14"/>
  <c r="M97" i="14"/>
  <c r="O97" i="14"/>
  <c r="J98" i="14"/>
  <c r="K98" i="14"/>
  <c r="L98" i="14"/>
  <c r="M98" i="14"/>
  <c r="O98" i="14"/>
  <c r="J99" i="14"/>
  <c r="K99" i="14"/>
  <c r="L99" i="14"/>
  <c r="M99" i="14"/>
  <c r="O99" i="14"/>
  <c r="J100" i="14"/>
  <c r="K100" i="14"/>
  <c r="L100" i="14"/>
  <c r="M100" i="14"/>
  <c r="O100" i="14"/>
  <c r="J101" i="14"/>
  <c r="K101" i="14"/>
  <c r="L101" i="14"/>
  <c r="M101" i="14"/>
  <c r="O101" i="14"/>
  <c r="J102" i="14"/>
  <c r="K102" i="14"/>
  <c r="L102" i="14"/>
  <c r="M102" i="14"/>
  <c r="N102" i="14"/>
  <c r="Q102" i="14" s="1"/>
  <c r="O102" i="14"/>
  <c r="J103" i="14"/>
  <c r="K103" i="14"/>
  <c r="L103" i="14"/>
  <c r="M103" i="14"/>
  <c r="N103" i="14"/>
  <c r="O103" i="14"/>
  <c r="Q103" i="14"/>
  <c r="J104" i="14"/>
  <c r="N104" i="14" s="1"/>
  <c r="Q104" i="14" s="1"/>
  <c r="K104" i="14"/>
  <c r="L104" i="14"/>
  <c r="M104" i="14"/>
  <c r="O104" i="14"/>
  <c r="J105" i="14"/>
  <c r="K105" i="14"/>
  <c r="L105" i="14"/>
  <c r="M105" i="14"/>
  <c r="O105" i="14"/>
  <c r="J106" i="14"/>
  <c r="K106" i="14"/>
  <c r="L106" i="14"/>
  <c r="M106" i="14"/>
  <c r="O106" i="14"/>
  <c r="J107" i="14"/>
  <c r="K107" i="14"/>
  <c r="L107" i="14"/>
  <c r="M107" i="14"/>
  <c r="O107" i="14"/>
  <c r="J108" i="14"/>
  <c r="K108" i="14"/>
  <c r="L108" i="14"/>
  <c r="M108" i="14"/>
  <c r="O108" i="14"/>
  <c r="J109" i="14"/>
  <c r="K109" i="14"/>
  <c r="L109" i="14"/>
  <c r="M109" i="14"/>
  <c r="N109" i="14"/>
  <c r="Q109" i="14" s="1"/>
  <c r="O109" i="14"/>
  <c r="J110" i="14"/>
  <c r="K110" i="14"/>
  <c r="L110" i="14"/>
  <c r="M110" i="14"/>
  <c r="O110" i="14"/>
  <c r="J111" i="14"/>
  <c r="K111" i="14"/>
  <c r="L111" i="14"/>
  <c r="M111" i="14"/>
  <c r="O111" i="14"/>
  <c r="J112" i="14"/>
  <c r="K112" i="14"/>
  <c r="L112" i="14"/>
  <c r="M112" i="14"/>
  <c r="O112" i="14"/>
  <c r="J113" i="14"/>
  <c r="K113" i="14"/>
  <c r="L113" i="14"/>
  <c r="M113" i="14"/>
  <c r="O113" i="14"/>
  <c r="J114" i="14"/>
  <c r="K114" i="14"/>
  <c r="L114" i="14"/>
  <c r="M114" i="14"/>
  <c r="O114" i="14"/>
  <c r="J115" i="14"/>
  <c r="K115" i="14"/>
  <c r="L115" i="14"/>
  <c r="M115" i="14"/>
  <c r="O115" i="14"/>
  <c r="J116" i="14"/>
  <c r="K116" i="14"/>
  <c r="L116" i="14"/>
  <c r="M116" i="14"/>
  <c r="O116" i="14"/>
  <c r="J117" i="14"/>
  <c r="K117" i="14"/>
  <c r="L117" i="14"/>
  <c r="M117" i="14"/>
  <c r="O117" i="14"/>
  <c r="J118" i="14"/>
  <c r="K118" i="14"/>
  <c r="N118" i="14" s="1"/>
  <c r="Q118" i="14" s="1"/>
  <c r="L118" i="14"/>
  <c r="M118" i="14"/>
  <c r="O118" i="14"/>
  <c r="J119" i="14"/>
  <c r="K119" i="14"/>
  <c r="L119" i="14"/>
  <c r="M119" i="14"/>
  <c r="O119" i="14"/>
  <c r="J120" i="14"/>
  <c r="K120" i="14"/>
  <c r="L120" i="14"/>
  <c r="M120" i="14"/>
  <c r="O120" i="14"/>
  <c r="J121" i="14"/>
  <c r="K121" i="14"/>
  <c r="L121" i="14"/>
  <c r="M121" i="14"/>
  <c r="O121" i="14"/>
  <c r="J122" i="14"/>
  <c r="K122" i="14"/>
  <c r="L122" i="14"/>
  <c r="M122" i="14"/>
  <c r="O122" i="14"/>
  <c r="J123" i="14"/>
  <c r="N123" i="14" s="1"/>
  <c r="K123" i="14"/>
  <c r="L123" i="14"/>
  <c r="M123" i="14"/>
  <c r="O123" i="14"/>
  <c r="J124" i="14"/>
  <c r="K124" i="14"/>
  <c r="L124" i="14"/>
  <c r="M124" i="14"/>
  <c r="O124" i="14"/>
  <c r="C9" i="5"/>
  <c r="C9" i="4"/>
  <c r="N22" i="14" l="1"/>
  <c r="J60" i="11"/>
  <c r="J52" i="11"/>
  <c r="M52" i="11" s="1"/>
  <c r="J44" i="11"/>
  <c r="J36" i="11"/>
  <c r="N113" i="14"/>
  <c r="Q113" i="14" s="1"/>
  <c r="Q121" i="14" s="1"/>
  <c r="N71" i="14"/>
  <c r="N63" i="14"/>
  <c r="N60" i="14"/>
  <c r="N28" i="14"/>
  <c r="N25" i="14"/>
  <c r="N17" i="14"/>
  <c r="J70" i="11"/>
  <c r="M70" i="11" s="1"/>
  <c r="J62" i="11"/>
  <c r="J57" i="11"/>
  <c r="M57" i="11" s="1"/>
  <c r="J49" i="11"/>
  <c r="J41" i="11"/>
  <c r="J33" i="11"/>
  <c r="J25" i="11"/>
  <c r="N107" i="14"/>
  <c r="Q107" i="14" s="1"/>
  <c r="N68" i="14"/>
  <c r="N116" i="14"/>
  <c r="Q116" i="14" s="1"/>
  <c r="N66" i="14"/>
  <c r="N36" i="14"/>
  <c r="N98" i="14"/>
  <c r="J73" i="11"/>
  <c r="N74" i="14"/>
  <c r="N111" i="14"/>
  <c r="Q111" i="14" s="1"/>
  <c r="N39" i="14"/>
  <c r="N23" i="14"/>
  <c r="J72" i="11"/>
  <c r="J59" i="11"/>
  <c r="M59" i="11" s="1"/>
  <c r="J51" i="11"/>
  <c r="J43" i="11"/>
  <c r="J35" i="11"/>
  <c r="J27" i="11"/>
  <c r="J19" i="11"/>
  <c r="N110" i="14"/>
  <c r="N90" i="14"/>
  <c r="N83" i="14"/>
  <c r="N80" i="14"/>
  <c r="N72" i="14"/>
  <c r="N42" i="14"/>
  <c r="N34" i="14"/>
  <c r="J69" i="11"/>
  <c r="M69" i="11" s="1"/>
  <c r="J56" i="11"/>
  <c r="M56" i="11" s="1"/>
  <c r="N46" i="14"/>
  <c r="N124" i="14"/>
  <c r="N86" i="14"/>
  <c r="N81" i="14"/>
  <c r="N75" i="14"/>
  <c r="N38" i="14"/>
  <c r="J65" i="11"/>
  <c r="M65" i="11" s="1"/>
  <c r="N58" i="14"/>
  <c r="N117" i="14"/>
  <c r="Q117" i="14" s="1"/>
  <c r="N120" i="14"/>
  <c r="Q120" i="14" s="1"/>
  <c r="N100" i="14"/>
  <c r="N78" i="14"/>
  <c r="N51" i="14"/>
  <c r="N48" i="14"/>
  <c r="N40" i="14"/>
  <c r="I31" i="19"/>
  <c r="N52" i="14"/>
  <c r="O125" i="14"/>
  <c r="N89" i="14"/>
  <c r="N57" i="14"/>
  <c r="N45" i="14"/>
  <c r="N20" i="14"/>
  <c r="J63" i="11"/>
  <c r="M63" i="11" s="1"/>
  <c r="M71" i="11" s="1"/>
  <c r="J28" i="11"/>
  <c r="J20" i="11"/>
  <c r="N105" i="14"/>
  <c r="Q105" i="14" s="1"/>
  <c r="N101" i="14"/>
  <c r="N69" i="14"/>
  <c r="J58" i="11"/>
  <c r="M58" i="11" s="1"/>
  <c r="I75" i="11"/>
  <c r="N49" i="14"/>
  <c r="N37" i="14"/>
  <c r="K125" i="14"/>
  <c r="J71" i="11"/>
  <c r="J22" i="11"/>
  <c r="H75" i="11"/>
  <c r="H31" i="19"/>
  <c r="N93" i="14"/>
  <c r="M125" i="14"/>
  <c r="N114" i="14"/>
  <c r="Q114" i="14" s="1"/>
  <c r="N73" i="14"/>
  <c r="N26" i="14"/>
  <c r="N112" i="14"/>
  <c r="N99" i="14"/>
  <c r="N96" i="14"/>
  <c r="N85" i="14"/>
  <c r="N67" i="14"/>
  <c r="N64" i="14"/>
  <c r="N53" i="14"/>
  <c r="N41" i="14"/>
  <c r="N35" i="14"/>
  <c r="N32" i="14"/>
  <c r="N29" i="14"/>
  <c r="J48" i="11"/>
  <c r="J40" i="11"/>
  <c r="J32" i="11"/>
  <c r="K75" i="11"/>
  <c r="N121" i="14"/>
  <c r="N115" i="14"/>
  <c r="Q115" i="14" s="1"/>
  <c r="N84" i="14"/>
  <c r="J125" i="14"/>
  <c r="N119" i="14"/>
  <c r="Q119" i="14" s="1"/>
  <c r="N97" i="14"/>
  <c r="N79" i="14"/>
  <c r="N76" i="14"/>
  <c r="N65" i="14"/>
  <c r="N47" i="14"/>
  <c r="N44" i="14"/>
  <c r="N21" i="14"/>
  <c r="N18" i="14"/>
  <c r="J53" i="11"/>
  <c r="M53" i="11" s="1"/>
  <c r="J45" i="11"/>
  <c r="J37" i="11"/>
  <c r="J29" i="11"/>
  <c r="J26" i="11"/>
  <c r="J21" i="11"/>
  <c r="J18" i="11"/>
  <c r="N108" i="14"/>
  <c r="Q108" i="14" s="1"/>
  <c r="N87" i="14"/>
  <c r="N55" i="14"/>
  <c r="L125" i="14"/>
  <c r="N122" i="14"/>
  <c r="N106" i="14"/>
  <c r="Q106" i="14" s="1"/>
  <c r="N91" i="14"/>
  <c r="N88" i="14"/>
  <c r="N77" i="14"/>
  <c r="N59" i="14"/>
  <c r="N56" i="14"/>
  <c r="N33" i="14"/>
  <c r="N31" i="14"/>
  <c r="J17" i="11"/>
  <c r="M60" i="11" l="1"/>
  <c r="N125" i="14"/>
  <c r="Q110" i="14"/>
  <c r="J75" i="11"/>
</calcChain>
</file>

<file path=xl/sharedStrings.xml><?xml version="1.0" encoding="utf-8"?>
<sst xmlns="http://schemas.openxmlformats.org/spreadsheetml/2006/main" count="309" uniqueCount="200">
  <si>
    <t>Date of Audit</t>
  </si>
  <si>
    <t>Name of Auditor</t>
  </si>
  <si>
    <t>Department</t>
  </si>
  <si>
    <t>Type of Facility</t>
  </si>
  <si>
    <t>Health Center, Hospital, etc.</t>
  </si>
  <si>
    <t>Contact Person at Site:</t>
  </si>
  <si>
    <t>Phone Number of Contact Person at Site:</t>
  </si>
  <si>
    <t>Operating Hours of Facility:</t>
  </si>
  <si>
    <t>Operating Days of Facility:</t>
  </si>
  <si>
    <t>Item</t>
  </si>
  <si>
    <t>Input</t>
  </si>
  <si>
    <t>Remarks</t>
  </si>
  <si>
    <t>General Site Information</t>
  </si>
  <si>
    <t>Number of Patients per day</t>
  </si>
  <si>
    <t>Site Power Supplies</t>
  </si>
  <si>
    <t>EDH</t>
  </si>
  <si>
    <t>Is the site connected to EDH?</t>
  </si>
  <si>
    <t>If Yes, describe when EDH is usually on between the hours of 1900 and 0700 hours.</t>
  </si>
  <si>
    <t>If YES, describe when EDH is usually on between the hours of 0700 and 1900 hrs.</t>
  </si>
  <si>
    <t>Add any comments regarding the power availability of EDH, power quality of EDH, or any other observations.</t>
  </si>
  <si>
    <t>DELCO / GENERATOR</t>
  </si>
  <si>
    <t>Is the generator for the entire facility, or dedicated to these loads?</t>
  </si>
  <si>
    <t>From Generator Nameplate:</t>
  </si>
  <si>
    <t>Manufacturer and Model No.</t>
  </si>
  <si>
    <t>KVA</t>
  </si>
  <si>
    <t>KW</t>
  </si>
  <si>
    <t>Power Factor</t>
  </si>
  <si>
    <t>Voltage and Phase</t>
  </si>
  <si>
    <t>Is it connected 1-Phase or 3-Phase</t>
  </si>
  <si>
    <t>How many hours/day does it run?</t>
  </si>
  <si>
    <t>How much fuel per hour or per day does it consume?</t>
  </si>
  <si>
    <t>Provide Photos of Generator</t>
  </si>
  <si>
    <t>Existing Inverter(s)</t>
  </si>
  <si>
    <t>Manufacturer and Catalog No.</t>
  </si>
  <si>
    <t>If more than one inverter, use supplemental pages.</t>
  </si>
  <si>
    <t>Wattage</t>
  </si>
  <si>
    <t>Voltage</t>
  </si>
  <si>
    <t>Condition</t>
  </si>
  <si>
    <t>Describe Installation.</t>
  </si>
  <si>
    <t>Existing Batteries:</t>
  </si>
  <si>
    <t>Number of Batteries</t>
  </si>
  <si>
    <t>Are the batteries in a cage?</t>
  </si>
  <si>
    <t>Condition of the Batteries:</t>
  </si>
  <si>
    <t>Provide PHOTO of the Inverter.</t>
  </si>
  <si>
    <t>Provide PHOTO of the Batteries</t>
  </si>
  <si>
    <t>System Operation</t>
  </si>
  <si>
    <t>How many hours does the system operate when there is no EDH and no Generator input?</t>
  </si>
  <si>
    <t>Existing Inverter - Battery Equipment  (with no PV system)</t>
  </si>
  <si>
    <t>Area</t>
  </si>
  <si>
    <t>QTY</t>
  </si>
  <si>
    <t>Load</t>
  </si>
  <si>
    <t>Watts</t>
  </si>
  <si>
    <t>Watthrs</t>
  </si>
  <si>
    <t>Total</t>
  </si>
  <si>
    <t>Days</t>
  </si>
  <si>
    <t>Wkly</t>
  </si>
  <si>
    <t>Each</t>
  </si>
  <si>
    <t>Conn</t>
  </si>
  <si>
    <t>Per Wk</t>
  </si>
  <si>
    <t>Calc</t>
  </si>
  <si>
    <t>Grand Totals</t>
  </si>
  <si>
    <t>Existing Loads</t>
  </si>
  <si>
    <t>Input Information</t>
  </si>
  <si>
    <t>Facility Name</t>
  </si>
  <si>
    <t>Affiliation of Auditor</t>
  </si>
  <si>
    <t>Describe Facility</t>
  </si>
  <si>
    <t>e.g. Lab, computer center, etc…</t>
  </si>
  <si>
    <t>For Labs:  Is this a Basic, Palliative Care, or ARV lab?</t>
  </si>
  <si>
    <t>Does this facility have a server?</t>
  </si>
  <si>
    <t>Overall Condition and age of Generator</t>
  </si>
  <si>
    <t>Provide Data for Continuous Power Ratings:</t>
  </si>
  <si>
    <t>Are the batteries inside the building or outside of the building?</t>
  </si>
  <si>
    <t>Is the cage Locked?</t>
  </si>
  <si>
    <t>Are there air conditioners in use in this facility, or planned to be in use?</t>
  </si>
  <si>
    <t>If so, please be sure to include them with on the appropriate load sheet.</t>
  </si>
  <si>
    <t>Title of Contact Person</t>
  </si>
  <si>
    <t>SunEnergy Power International</t>
  </si>
  <si>
    <t>Site Assessment Workbook</t>
  </si>
  <si>
    <t>Walt Ratterman</t>
  </si>
  <si>
    <t>Central</t>
  </si>
  <si>
    <t>Small to Medium Health Center</t>
  </si>
  <si>
    <t>Laboratory</t>
  </si>
  <si>
    <t>Microscopes</t>
  </si>
  <si>
    <t>Air Conditioners</t>
  </si>
  <si>
    <t xml:space="preserve">  Lab</t>
  </si>
  <si>
    <t xml:space="preserve">  Pharmacy Depot</t>
  </si>
  <si>
    <t>Additional Loads - not for Solar</t>
  </si>
  <si>
    <t>Reflotron</t>
  </si>
  <si>
    <t>Centrifuge</t>
  </si>
  <si>
    <t>Computer</t>
  </si>
  <si>
    <t>Refrigerator - Elec</t>
  </si>
  <si>
    <t>UV Light</t>
  </si>
  <si>
    <t>Refrigerator - Gas</t>
  </si>
  <si>
    <t>Light</t>
  </si>
  <si>
    <t>Fan</t>
  </si>
  <si>
    <t>Computers</t>
  </si>
  <si>
    <t>Lights</t>
  </si>
  <si>
    <t>Maternity</t>
  </si>
  <si>
    <t>Fans</t>
  </si>
  <si>
    <t>Pharmacy Depot</t>
  </si>
  <si>
    <t>TV</t>
  </si>
  <si>
    <t>Refrigerator</t>
  </si>
  <si>
    <t>Laptops</t>
  </si>
  <si>
    <t>Bank</t>
  </si>
  <si>
    <t>X-Ray</t>
  </si>
  <si>
    <t>good</t>
  </si>
  <si>
    <t>20 GPD</t>
  </si>
  <si>
    <t>poor</t>
  </si>
  <si>
    <t>T-105</t>
  </si>
  <si>
    <t>10 Hours</t>
  </si>
  <si>
    <t>inside</t>
  </si>
  <si>
    <t>no</t>
  </si>
  <si>
    <t>Air conditioner load time is based on running 10 hours at 50% duty cycle and an assumed EER of 10.</t>
  </si>
  <si>
    <t>PIH - Boucancarre</t>
  </si>
  <si>
    <t xml:space="preserve">  OR</t>
  </si>
  <si>
    <t>18,000 BTU</t>
  </si>
  <si>
    <t>24,000 BTU</t>
  </si>
  <si>
    <t>18,000 BTU (planned)</t>
  </si>
  <si>
    <t>Receptacles - Misc</t>
  </si>
  <si>
    <t>Printers</t>
  </si>
  <si>
    <t>Restaurants in City</t>
  </si>
  <si>
    <t>Jordan's House</t>
  </si>
  <si>
    <t>Misc. Homes in Village</t>
  </si>
  <si>
    <t>Lights - 20W</t>
  </si>
  <si>
    <t>Internet Café</t>
  </si>
  <si>
    <t>Satellite Connection</t>
  </si>
  <si>
    <t>1 in Lab, Pharmacy Depot, and OR</t>
  </si>
  <si>
    <t>single phase</t>
  </si>
  <si>
    <t>120/240 single phase</t>
  </si>
  <si>
    <t>3 DR under stairs, 1 Magnum by X-Ray, 1 DR in Bank, 1 DR in Internet Café</t>
  </si>
  <si>
    <t>varies</t>
  </si>
  <si>
    <t>60 Total batteries in all locations.</t>
  </si>
  <si>
    <t>145 A / leg</t>
  </si>
  <si>
    <t>Inverters seem to last only 3 or 4 hours - comment is too many fans.</t>
  </si>
  <si>
    <t>Estimate</t>
  </si>
  <si>
    <t>Main Building</t>
  </si>
  <si>
    <t>Operating Room</t>
  </si>
  <si>
    <t>Anisthesiology Machine</t>
  </si>
  <si>
    <t>Vacuum Machine</t>
  </si>
  <si>
    <t>CAT-GEP-30SP-3</t>
  </si>
  <si>
    <t>Other Equipment</t>
  </si>
  <si>
    <t>Autoclave</t>
  </si>
  <si>
    <t>Surgical Light</t>
  </si>
  <si>
    <t>X-Ray Viewing</t>
  </si>
  <si>
    <t>Consultation Rooms</t>
  </si>
  <si>
    <t>Large Waiting Area</t>
  </si>
  <si>
    <t>Salle A Ward</t>
  </si>
  <si>
    <t>Women Ward</t>
  </si>
  <si>
    <t>Emergency Room</t>
  </si>
  <si>
    <t>Vaccine and Blood Draw</t>
  </si>
  <si>
    <t>Hallway</t>
  </si>
  <si>
    <t>Information Room</t>
  </si>
  <si>
    <t>Archives</t>
  </si>
  <si>
    <t>Nutrition Room</t>
  </si>
  <si>
    <t>Pharmacy Office</t>
  </si>
  <si>
    <t>Pharmacy Storage</t>
  </si>
  <si>
    <t>Refrigerator is Gas</t>
  </si>
  <si>
    <t>Dorm - Upstairs</t>
  </si>
  <si>
    <t>Water Cooler</t>
  </si>
  <si>
    <t>Toaster Oven</t>
  </si>
  <si>
    <t>150A Total, on two legs</t>
  </si>
  <si>
    <t xml:space="preserve">   No Contact</t>
  </si>
  <si>
    <t xml:space="preserve">     Contact</t>
  </si>
  <si>
    <t xml:space="preserve">       No Contact</t>
  </si>
  <si>
    <t xml:space="preserve">          Contact</t>
  </si>
  <si>
    <t xml:space="preserve">       Loads</t>
  </si>
  <si>
    <t>WHRS</t>
  </si>
  <si>
    <t>Run</t>
  </si>
  <si>
    <t>Not</t>
  </si>
  <si>
    <t>Sysmex</t>
  </si>
  <si>
    <t>Point Care</t>
  </si>
  <si>
    <t>Centrifuge (Macrosant)</t>
  </si>
  <si>
    <t>UV Lampe</t>
  </si>
  <si>
    <t>Lampe</t>
  </si>
  <si>
    <t>Emer Rm - Sal Urgence</t>
  </si>
  <si>
    <t>Computers  PC</t>
  </si>
  <si>
    <t>Computers PC</t>
  </si>
  <si>
    <t>Printer - inprimente</t>
  </si>
  <si>
    <t>Haiti Energy Team</t>
  </si>
  <si>
    <t>Existing Loads:  Powered by/through Existing Inverters</t>
  </si>
  <si>
    <t>Spectronic</t>
  </si>
  <si>
    <t>Corning Heater</t>
  </si>
  <si>
    <t>Water Bath</t>
  </si>
  <si>
    <t>Watthrs Total</t>
  </si>
  <si>
    <t>Load analysis</t>
  </si>
  <si>
    <t>Laboratory - laboratwa</t>
  </si>
  <si>
    <t>Light - limye</t>
  </si>
  <si>
    <t>Fan - ventilate</t>
  </si>
  <si>
    <t>Non Sant Sante a:  Lopital XXX</t>
  </si>
  <si>
    <r>
      <t xml:space="preserve">***This design is based on </t>
    </r>
    <r>
      <rPr>
        <sz val="14"/>
        <color indexed="10"/>
        <rFont val="Calibri"/>
        <family val="2"/>
      </rPr>
      <t>_8_</t>
    </r>
    <r>
      <rPr>
        <sz val="14"/>
        <rFont val="Calibri"/>
        <family val="2"/>
      </rPr>
      <t>_ hours of Delko or EDH each day</t>
    </r>
  </si>
  <si>
    <t>Watts Each</t>
  </si>
  <si>
    <t>No Contact Loads hours</t>
  </si>
  <si>
    <t>Contact Load hours</t>
  </si>
  <si>
    <t>Total Conn Watts</t>
  </si>
  <si>
    <t>Hrs per Day
Day      Night</t>
  </si>
  <si>
    <t>Watthours
Day</t>
  </si>
  <si>
    <t>Watthours
Night</t>
  </si>
  <si>
    <t>Watthours
Total</t>
  </si>
  <si>
    <t>Total
Conn
Watts</t>
  </si>
  <si>
    <t>Watts 
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</si>
</sst>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1" formatCode="_(* #,##0_);_(* \(#,##0\);_(* &quot;-&quot;_);_(@_)"/>
    <numFmt numFmtId="164" formatCode="_(* #,##0.0_);_(* \(#,##0.0\);_(* &quot;-&quot;?_);_(@_)"/>
  </numFmts>
  <fonts count="25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name val="Arial"/>
      <family val="2"/>
    </font>
    <font>
      <b/>
      <sz val="14"/>
      <name val="Tahoma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4"/>
      <color indexed="9"/>
      <name val="Calibri"/>
      <family val="2"/>
    </font>
    <font>
      <sz val="14"/>
      <name val="Calibri"/>
      <family val="2"/>
    </font>
    <font>
      <sz val="14"/>
      <color indexed="10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FF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33">
    <xf numFmtId="0" fontId="0" fillId="0" borderId="0" xfId="0"/>
    <xf numFmtId="0" fontId="10" fillId="0" borderId="0" xfId="0" applyFont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2" fillId="0" borderId="0" xfId="1"/>
    <xf numFmtId="0" fontId="2" fillId="0" borderId="0" xfId="1" applyAlignment="1">
      <alignment wrapText="1"/>
    </xf>
    <xf numFmtId="0" fontId="3" fillId="0" borderId="0" xfId="1" applyFont="1"/>
    <xf numFmtId="0" fontId="4" fillId="0" borderId="0" xfId="1" applyFont="1"/>
    <xf numFmtId="0" fontId="2" fillId="0" borderId="0" xfId="1" applyFill="1"/>
    <xf numFmtId="0" fontId="5" fillId="0" borderId="0" xfId="1" applyFont="1"/>
    <xf numFmtId="0" fontId="2" fillId="0" borderId="0" xfId="1" applyBorder="1"/>
    <xf numFmtId="0" fontId="2" fillId="0" borderId="0" xfId="1" applyBorder="1" applyAlignment="1">
      <alignment wrapText="1"/>
    </xf>
    <xf numFmtId="0" fontId="2" fillId="0" borderId="12" xfId="1" applyBorder="1"/>
    <xf numFmtId="0" fontId="2" fillId="2" borderId="13" xfId="1" applyFill="1" applyBorder="1" applyAlignment="1">
      <alignment horizontal="center"/>
    </xf>
    <xf numFmtId="0" fontId="2" fillId="2" borderId="14" xfId="1" applyFill="1" applyBorder="1" applyAlignment="1">
      <alignment horizontal="center"/>
    </xf>
    <xf numFmtId="0" fontId="2" fillId="2" borderId="5" xfId="1" applyFill="1" applyBorder="1" applyAlignment="1">
      <alignment horizontal="center" wrapText="1"/>
    </xf>
    <xf numFmtId="0" fontId="2" fillId="2" borderId="2" xfId="1" applyFill="1" applyBorder="1" applyAlignment="1">
      <alignment horizontal="center"/>
    </xf>
    <xf numFmtId="0" fontId="2" fillId="2" borderId="16" xfId="1" applyFill="1" applyBorder="1" applyAlignment="1">
      <alignment horizontal="center"/>
    </xf>
    <xf numFmtId="0" fontId="6" fillId="2" borderId="17" xfId="1" applyFont="1" applyFill="1" applyBorder="1" applyAlignment="1">
      <alignment horizontal="center"/>
    </xf>
    <xf numFmtId="0" fontId="6" fillId="2" borderId="18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 wrapText="1"/>
    </xf>
    <xf numFmtId="0" fontId="6" fillId="2" borderId="20" xfId="1" applyFont="1" applyFill="1" applyBorder="1" applyAlignment="1">
      <alignment horizontal="center"/>
    </xf>
    <xf numFmtId="0" fontId="6" fillId="2" borderId="21" xfId="1" applyFont="1" applyFill="1" applyBorder="1" applyAlignment="1">
      <alignment horizontal="center"/>
    </xf>
    <xf numFmtId="0" fontId="6" fillId="2" borderId="15" xfId="1" applyFont="1" applyFill="1" applyBorder="1" applyAlignment="1">
      <alignment horizontal="center"/>
    </xf>
    <xf numFmtId="0" fontId="2" fillId="2" borderId="22" xfId="1" applyFill="1" applyBorder="1" applyAlignment="1">
      <alignment horizontal="center"/>
    </xf>
    <xf numFmtId="0" fontId="2" fillId="2" borderId="23" xfId="1" applyFill="1" applyBorder="1" applyAlignment="1">
      <alignment horizontal="center"/>
    </xf>
    <xf numFmtId="0" fontId="2" fillId="2" borderId="6" xfId="1" applyFill="1" applyBorder="1" applyAlignment="1">
      <alignment horizontal="center" wrapText="1"/>
    </xf>
    <xf numFmtId="0" fontId="2" fillId="2" borderId="24" xfId="1" applyFill="1" applyBorder="1" applyAlignment="1">
      <alignment horizontal="center"/>
    </xf>
    <xf numFmtId="0" fontId="2" fillId="2" borderId="4" xfId="1" applyFill="1" applyBorder="1" applyAlignment="1">
      <alignment horizontal="center"/>
    </xf>
    <xf numFmtId="0" fontId="6" fillId="2" borderId="25" xfId="1" applyFont="1" applyFill="1" applyBorder="1" applyAlignment="1">
      <alignment horizontal="center"/>
    </xf>
    <xf numFmtId="0" fontId="6" fillId="2" borderId="23" xfId="1" applyFont="1" applyFill="1" applyBorder="1" applyAlignment="1">
      <alignment horizontal="center"/>
    </xf>
    <xf numFmtId="0" fontId="6" fillId="0" borderId="26" xfId="1" applyFont="1" applyBorder="1"/>
    <xf numFmtId="0" fontId="6" fillId="0" borderId="27" xfId="1" applyFont="1" applyBorder="1" applyAlignment="1">
      <alignment horizontal="center"/>
    </xf>
    <xf numFmtId="0" fontId="2" fillId="0" borderId="28" xfId="1" applyBorder="1" applyAlignment="1">
      <alignment wrapText="1"/>
    </xf>
    <xf numFmtId="0" fontId="2" fillId="0" borderId="28" xfId="1" applyBorder="1"/>
    <xf numFmtId="0" fontId="2" fillId="0" borderId="29" xfId="1" applyBorder="1"/>
    <xf numFmtId="0" fontId="2" fillId="0" borderId="27" xfId="1" applyBorder="1"/>
    <xf numFmtId="0" fontId="2" fillId="0" borderId="30" xfId="1" applyFont="1" applyFill="1" applyBorder="1" applyProtection="1">
      <protection locked="0"/>
    </xf>
    <xf numFmtId="0" fontId="2" fillId="0" borderId="31" xfId="1" applyFill="1" applyBorder="1" applyAlignment="1" applyProtection="1">
      <alignment horizontal="center"/>
      <protection locked="0"/>
    </xf>
    <xf numFmtId="0" fontId="2" fillId="0" borderId="32" xfId="1" applyFont="1" applyFill="1" applyBorder="1" applyAlignment="1" applyProtection="1">
      <alignment wrapText="1"/>
      <protection locked="0"/>
    </xf>
    <xf numFmtId="0" fontId="2" fillId="0" borderId="32" xfId="1" applyFill="1" applyBorder="1" applyAlignment="1" applyProtection="1">
      <alignment horizontal="center" wrapText="1"/>
      <protection locked="0"/>
    </xf>
    <xf numFmtId="0" fontId="2" fillId="0" borderId="32" xfId="1" applyFill="1" applyBorder="1" applyAlignment="1" applyProtection="1">
      <alignment horizontal="center"/>
      <protection locked="0"/>
    </xf>
    <xf numFmtId="0" fontId="2" fillId="0" borderId="33" xfId="1" applyFill="1" applyBorder="1" applyAlignment="1" applyProtection="1">
      <alignment horizontal="center"/>
      <protection locked="0"/>
    </xf>
    <xf numFmtId="41" fontId="2" fillId="3" borderId="31" xfId="1" applyNumberFormat="1" applyFill="1" applyBorder="1" applyAlignment="1">
      <alignment horizontal="center"/>
    </xf>
    <xf numFmtId="41" fontId="2" fillId="3" borderId="32" xfId="1" applyNumberFormat="1" applyFill="1" applyBorder="1" applyAlignment="1">
      <alignment horizontal="center"/>
    </xf>
    <xf numFmtId="41" fontId="2" fillId="3" borderId="33" xfId="1" applyNumberFormat="1" applyFill="1" applyBorder="1" applyAlignment="1">
      <alignment horizontal="center"/>
    </xf>
    <xf numFmtId="41" fontId="2" fillId="4" borderId="31" xfId="1" applyNumberFormat="1" applyFont="1" applyFill="1" applyBorder="1"/>
    <xf numFmtId="41" fontId="2" fillId="4" borderId="33" xfId="1" applyNumberFormat="1" applyFill="1" applyBorder="1"/>
    <xf numFmtId="0" fontId="2" fillId="0" borderId="30" xfId="1" applyFill="1" applyBorder="1" applyProtection="1">
      <protection locked="0"/>
    </xf>
    <xf numFmtId="0" fontId="2" fillId="0" borderId="32" xfId="1" applyFill="1" applyBorder="1" applyAlignment="1" applyProtection="1">
      <alignment wrapText="1"/>
      <protection locked="0"/>
    </xf>
    <xf numFmtId="164" fontId="2" fillId="4" borderId="33" xfId="1" applyNumberFormat="1" applyFont="1" applyFill="1" applyBorder="1"/>
    <xf numFmtId="0" fontId="2" fillId="0" borderId="32" xfId="1" applyFill="1" applyBorder="1" applyProtection="1">
      <protection locked="0"/>
    </xf>
    <xf numFmtId="0" fontId="7" fillId="0" borderId="30" xfId="1" applyFont="1" applyFill="1" applyBorder="1" applyProtection="1">
      <protection locked="0"/>
    </xf>
    <xf numFmtId="0" fontId="8" fillId="0" borderId="31" xfId="1" applyFont="1" applyFill="1" applyBorder="1" applyAlignment="1" applyProtection="1">
      <alignment horizontal="center"/>
      <protection locked="0"/>
    </xf>
    <xf numFmtId="0" fontId="8" fillId="0" borderId="32" xfId="1" applyFont="1" applyFill="1" applyBorder="1" applyAlignment="1" applyProtection="1">
      <alignment wrapText="1"/>
      <protection locked="0"/>
    </xf>
    <xf numFmtId="0" fontId="8" fillId="0" borderId="32" xfId="1" applyFont="1" applyFill="1" applyBorder="1" applyAlignment="1" applyProtection="1">
      <alignment horizontal="center"/>
      <protection locked="0"/>
    </xf>
    <xf numFmtId="0" fontId="8" fillId="0" borderId="33" xfId="1" applyFont="1" applyFill="1" applyBorder="1" applyAlignment="1" applyProtection="1">
      <alignment horizontal="center"/>
      <protection locked="0"/>
    </xf>
    <xf numFmtId="41" fontId="2" fillId="2" borderId="31" xfId="1" applyNumberFormat="1" applyFont="1" applyFill="1" applyBorder="1"/>
    <xf numFmtId="41" fontId="8" fillId="2" borderId="33" xfId="1" applyNumberFormat="1" applyFont="1" applyFill="1" applyBorder="1"/>
    <xf numFmtId="0" fontId="2" fillId="0" borderId="34" xfId="1" applyFill="1" applyBorder="1" applyProtection="1">
      <protection locked="0"/>
    </xf>
    <xf numFmtId="0" fontId="2" fillId="0" borderId="35" xfId="1" applyFill="1" applyBorder="1" applyAlignment="1" applyProtection="1">
      <alignment horizontal="center"/>
      <protection locked="0"/>
    </xf>
    <xf numFmtId="0" fontId="2" fillId="0" borderId="36" xfId="1" applyFill="1" applyBorder="1" applyAlignment="1" applyProtection="1">
      <alignment wrapText="1"/>
      <protection locked="0"/>
    </xf>
    <xf numFmtId="0" fontId="2" fillId="0" borderId="36" xfId="1" applyFill="1" applyBorder="1" applyAlignment="1" applyProtection="1">
      <alignment horizontal="center"/>
      <protection locked="0"/>
    </xf>
    <xf numFmtId="0" fontId="2" fillId="0" borderId="37" xfId="1" applyFill="1" applyBorder="1" applyAlignment="1" applyProtection="1">
      <alignment horizontal="center"/>
      <protection locked="0"/>
    </xf>
    <xf numFmtId="41" fontId="2" fillId="4" borderId="35" xfId="1" applyNumberFormat="1" applyFont="1" applyFill="1" applyBorder="1"/>
    <xf numFmtId="164" fontId="2" fillId="4" borderId="37" xfId="1" applyNumberFormat="1" applyFont="1" applyFill="1" applyBorder="1"/>
    <xf numFmtId="0" fontId="2" fillId="0" borderId="38" xfId="1" applyFill="1" applyBorder="1" applyProtection="1">
      <protection locked="0"/>
    </xf>
    <xf numFmtId="0" fontId="2" fillId="0" borderId="39" xfId="1" applyFill="1" applyBorder="1" applyAlignment="1" applyProtection="1">
      <alignment horizontal="center"/>
      <protection locked="0"/>
    </xf>
    <xf numFmtId="0" fontId="2" fillId="0" borderId="40" xfId="1" applyFill="1" applyBorder="1" applyAlignment="1" applyProtection="1">
      <alignment wrapText="1"/>
      <protection locked="0"/>
    </xf>
    <xf numFmtId="0" fontId="2" fillId="0" borderId="40" xfId="1" applyFill="1" applyBorder="1" applyAlignment="1" applyProtection="1">
      <alignment horizontal="center"/>
      <protection locked="0"/>
    </xf>
    <xf numFmtId="0" fontId="2" fillId="0" borderId="41" xfId="1" applyFill="1" applyBorder="1" applyAlignment="1" applyProtection="1">
      <alignment horizontal="center"/>
      <protection locked="0"/>
    </xf>
    <xf numFmtId="41" fontId="2" fillId="4" borderId="39" xfId="1" applyNumberFormat="1" applyFont="1" applyFill="1" applyBorder="1"/>
    <xf numFmtId="164" fontId="2" fillId="4" borderId="41" xfId="1" applyNumberFormat="1" applyFont="1" applyFill="1" applyBorder="1"/>
    <xf numFmtId="0" fontId="6" fillId="2" borderId="42" xfId="1" applyFont="1" applyFill="1" applyBorder="1"/>
    <xf numFmtId="0" fontId="6" fillId="2" borderId="43" xfId="1" applyFont="1" applyFill="1" applyBorder="1" applyAlignment="1">
      <alignment horizontal="center"/>
    </xf>
    <xf numFmtId="0" fontId="6" fillId="2" borderId="44" xfId="1" applyFont="1" applyFill="1" applyBorder="1" applyAlignment="1">
      <alignment wrapText="1"/>
    </xf>
    <xf numFmtId="0" fontId="6" fillId="2" borderId="44" xfId="1" applyFont="1" applyFill="1" applyBorder="1" applyAlignment="1">
      <alignment horizontal="center"/>
    </xf>
    <xf numFmtId="0" fontId="6" fillId="2" borderId="45" xfId="1" applyFont="1" applyFill="1" applyBorder="1" applyAlignment="1">
      <alignment horizontal="center"/>
    </xf>
    <xf numFmtId="0" fontId="6" fillId="2" borderId="46" xfId="1" applyFont="1" applyFill="1" applyBorder="1" applyAlignment="1">
      <alignment horizontal="center"/>
    </xf>
    <xf numFmtId="41" fontId="6" fillId="2" borderId="46" xfId="1" applyNumberFormat="1" applyFont="1" applyFill="1" applyBorder="1" applyAlignment="1">
      <alignment horizontal="center"/>
    </xf>
    <xf numFmtId="41" fontId="6" fillId="2" borderId="46" xfId="1" applyNumberFormat="1" applyFont="1" applyFill="1" applyBorder="1"/>
    <xf numFmtId="41" fontId="6" fillId="2" borderId="47" xfId="1" applyNumberFormat="1" applyFont="1" applyFill="1" applyBorder="1"/>
    <xf numFmtId="41" fontId="6" fillId="0" borderId="48" xfId="1" applyNumberFormat="1" applyFont="1" applyFill="1" applyBorder="1"/>
    <xf numFmtId="0" fontId="11" fillId="0" borderId="0" xfId="0" applyFont="1" applyAlignment="1">
      <alignment vertical="center" wrapText="1"/>
    </xf>
    <xf numFmtId="15" fontId="11" fillId="0" borderId="0" xfId="0" applyNumberFormat="1" applyFont="1" applyAlignment="1">
      <alignment vertical="center" wrapText="1"/>
    </xf>
    <xf numFmtId="0" fontId="11" fillId="0" borderId="0" xfId="1" applyFont="1"/>
    <xf numFmtId="15" fontId="6" fillId="0" borderId="0" xfId="1" applyNumberFormat="1" applyFont="1"/>
    <xf numFmtId="0" fontId="13" fillId="0" borderId="0" xfId="1" applyFont="1"/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5" fillId="0" borderId="0" xfId="1" applyFont="1" applyAlignment="1"/>
    <xf numFmtId="0" fontId="15" fillId="0" borderId="0" xfId="0" applyFont="1" applyAlignment="1">
      <alignment vertical="center"/>
    </xf>
    <xf numFmtId="0" fontId="12" fillId="0" borderId="0" xfId="1" applyFont="1"/>
    <xf numFmtId="0" fontId="10" fillId="0" borderId="0" xfId="0" applyFont="1" applyAlignment="1" applyProtection="1">
      <alignment vertical="center" wrapText="1"/>
      <protection locked="0"/>
    </xf>
    <xf numFmtId="0" fontId="10" fillId="0" borderId="49" xfId="0" applyFont="1" applyBorder="1" applyAlignment="1" applyProtection="1">
      <alignment vertical="center" wrapText="1"/>
      <protection locked="0"/>
    </xf>
    <xf numFmtId="0" fontId="10" fillId="0" borderId="50" xfId="0" applyFont="1" applyBorder="1" applyAlignment="1" applyProtection="1">
      <alignment vertical="center" wrapText="1"/>
      <protection locked="0"/>
    </xf>
    <xf numFmtId="0" fontId="10" fillId="0" borderId="51" xfId="0" applyFont="1" applyBorder="1" applyAlignment="1" applyProtection="1">
      <alignment vertical="center" wrapText="1"/>
      <protection locked="0"/>
    </xf>
    <xf numFmtId="0" fontId="10" fillId="0" borderId="52" xfId="0" applyFont="1" applyBorder="1" applyAlignment="1" applyProtection="1">
      <alignment vertical="center" wrapText="1"/>
      <protection locked="0"/>
    </xf>
    <xf numFmtId="0" fontId="10" fillId="0" borderId="8" xfId="0" applyFont="1" applyBorder="1" applyAlignment="1" applyProtection="1">
      <alignment vertical="center" wrapText="1"/>
      <protection locked="0"/>
    </xf>
    <xf numFmtId="0" fontId="10" fillId="0" borderId="9" xfId="0" applyFont="1" applyBorder="1" applyAlignment="1" applyProtection="1">
      <alignment vertical="center" wrapText="1"/>
      <protection locked="0"/>
    </xf>
    <xf numFmtId="0" fontId="6" fillId="0" borderId="26" xfId="1" applyFont="1" applyFill="1" applyBorder="1" applyProtection="1">
      <protection locked="0"/>
    </xf>
    <xf numFmtId="0" fontId="6" fillId="0" borderId="27" xfId="1" applyFont="1" applyFill="1" applyBorder="1" applyAlignment="1" applyProtection="1">
      <alignment horizontal="center"/>
      <protection locked="0"/>
    </xf>
    <xf numFmtId="0" fontId="2" fillId="0" borderId="28" xfId="1" applyFill="1" applyBorder="1" applyAlignment="1" applyProtection="1">
      <alignment wrapText="1"/>
      <protection locked="0"/>
    </xf>
    <xf numFmtId="0" fontId="2" fillId="0" borderId="28" xfId="1" applyFill="1" applyBorder="1" applyAlignment="1" applyProtection="1">
      <alignment horizontal="center"/>
      <protection locked="0"/>
    </xf>
    <xf numFmtId="0" fontId="2" fillId="0" borderId="29" xfId="1" applyFill="1" applyBorder="1" applyAlignment="1" applyProtection="1">
      <alignment horizontal="center"/>
      <protection locked="0"/>
    </xf>
    <xf numFmtId="0" fontId="10" fillId="5" borderId="46" xfId="0" applyFont="1" applyFill="1" applyBorder="1" applyAlignment="1">
      <alignment vertical="center" wrapText="1"/>
    </xf>
    <xf numFmtId="0" fontId="10" fillId="6" borderId="53" xfId="0" applyFont="1" applyFill="1" applyBorder="1" applyAlignment="1" applyProtection="1">
      <alignment horizontal="left" vertical="center"/>
    </xf>
    <xf numFmtId="0" fontId="10" fillId="6" borderId="46" xfId="0" applyFont="1" applyFill="1" applyBorder="1" applyAlignment="1">
      <alignment vertical="center" wrapText="1"/>
    </xf>
    <xf numFmtId="0" fontId="10" fillId="6" borderId="53" xfId="0" applyFont="1" applyFill="1" applyBorder="1" applyAlignment="1">
      <alignment horizontal="left" vertical="center"/>
    </xf>
    <xf numFmtId="0" fontId="2" fillId="6" borderId="53" xfId="1" applyFill="1" applyBorder="1" applyAlignment="1">
      <alignment horizontal="left"/>
    </xf>
    <xf numFmtId="0" fontId="2" fillId="6" borderId="54" xfId="1" applyFill="1" applyBorder="1"/>
    <xf numFmtId="0" fontId="2" fillId="6" borderId="46" xfId="1" applyFill="1" applyBorder="1"/>
    <xf numFmtId="0" fontId="2" fillId="0" borderId="0" xfId="1" applyFill="1" applyBorder="1" applyAlignment="1">
      <alignment horizontal="left"/>
    </xf>
    <xf numFmtId="0" fontId="2" fillId="0" borderId="0" xfId="1" applyFill="1" applyBorder="1"/>
    <xf numFmtId="0" fontId="2" fillId="0" borderId="55" xfId="1" applyFill="1" applyBorder="1"/>
    <xf numFmtId="0" fontId="2" fillId="0" borderId="55" xfId="1" applyFill="1" applyBorder="1" applyAlignment="1">
      <alignment horizontal="left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50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>
      <alignment horizontal="left" vertical="center" wrapText="1" indent="1"/>
    </xf>
    <xf numFmtId="0" fontId="11" fillId="0" borderId="0" xfId="0" applyFont="1"/>
    <xf numFmtId="14" fontId="0" fillId="0" borderId="0" xfId="0" applyNumberFormat="1"/>
    <xf numFmtId="0" fontId="1" fillId="5" borderId="53" xfId="0" applyFont="1" applyFill="1" applyBorder="1" applyAlignment="1" applyProtection="1">
      <alignment horizontal="left" vertical="center"/>
      <protection locked="0"/>
    </xf>
    <xf numFmtId="14" fontId="10" fillId="0" borderId="49" xfId="0" applyNumberFormat="1" applyFont="1" applyBorder="1" applyAlignment="1" applyProtection="1">
      <alignment vertical="center" wrapText="1"/>
      <protection locked="0"/>
    </xf>
    <xf numFmtId="0" fontId="1" fillId="0" borderId="49" xfId="0" applyFont="1" applyBorder="1" applyAlignment="1" applyProtection="1">
      <alignment vertical="center" wrapText="1"/>
      <protection locked="0"/>
    </xf>
    <xf numFmtId="3" fontId="2" fillId="0" borderId="32" xfId="1" applyNumberFormat="1" applyFill="1" applyBorder="1" applyAlignment="1" applyProtection="1">
      <alignment wrapText="1"/>
      <protection locked="0"/>
    </xf>
    <xf numFmtId="0" fontId="6" fillId="0" borderId="30" xfId="1" applyFont="1" applyFill="1" applyBorder="1" applyProtection="1">
      <protection locked="0"/>
    </xf>
    <xf numFmtId="0" fontId="14" fillId="0" borderId="0" xfId="1" applyFont="1" applyAlignment="1"/>
    <xf numFmtId="0" fontId="6" fillId="2" borderId="0" xfId="1" applyFont="1" applyFill="1" applyBorder="1" applyAlignment="1">
      <alignment horizontal="left"/>
    </xf>
    <xf numFmtId="0" fontId="6" fillId="2" borderId="1" xfId="1" applyFont="1" applyFill="1" applyBorder="1" applyAlignment="1">
      <alignment horizontal="left"/>
    </xf>
    <xf numFmtId="0" fontId="2" fillId="2" borderId="55" xfId="1" applyFill="1" applyBorder="1" applyAlignment="1">
      <alignment horizontal="center"/>
    </xf>
    <xf numFmtId="0" fontId="6" fillId="2" borderId="0" xfId="1" applyFont="1" applyFill="1"/>
    <xf numFmtId="0" fontId="6" fillId="2" borderId="48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2" fillId="2" borderId="25" xfId="1" applyFill="1" applyBorder="1" applyAlignment="1">
      <alignment horizontal="center"/>
    </xf>
    <xf numFmtId="0" fontId="2" fillId="2" borderId="12" xfId="1" applyFill="1" applyBorder="1" applyAlignment="1">
      <alignment horizontal="center"/>
    </xf>
    <xf numFmtId="0" fontId="2" fillId="2" borderId="3" xfId="1" applyFill="1" applyBorder="1" applyAlignment="1">
      <alignment horizontal="center"/>
    </xf>
    <xf numFmtId="0" fontId="2" fillId="0" borderId="56" xfId="1" applyBorder="1"/>
    <xf numFmtId="0" fontId="2" fillId="0" borderId="26" xfId="1" applyBorder="1"/>
    <xf numFmtId="41" fontId="2" fillId="3" borderId="57" xfId="1" applyNumberFormat="1" applyFill="1" applyBorder="1" applyAlignment="1">
      <alignment horizontal="center"/>
    </xf>
    <xf numFmtId="41" fontId="2" fillId="3" borderId="30" xfId="1" applyNumberFormat="1" applyFill="1" applyBorder="1" applyAlignment="1">
      <alignment horizontal="center"/>
    </xf>
    <xf numFmtId="41" fontId="2" fillId="3" borderId="58" xfId="1" applyNumberFormat="1" applyFill="1" applyBorder="1" applyAlignment="1">
      <alignment horizontal="center"/>
    </xf>
    <xf numFmtId="0" fontId="2" fillId="0" borderId="27" xfId="1" applyFill="1" applyBorder="1" applyAlignment="1" applyProtection="1">
      <alignment horizontal="center"/>
      <protection locked="0"/>
    </xf>
    <xf numFmtId="0" fontId="6" fillId="2" borderId="59" xfId="1" applyFont="1" applyFill="1" applyBorder="1" applyAlignment="1">
      <alignment horizontal="center"/>
    </xf>
    <xf numFmtId="0" fontId="6" fillId="2" borderId="54" xfId="1" applyFont="1" applyFill="1" applyBorder="1" applyAlignment="1">
      <alignment horizontal="center"/>
    </xf>
    <xf numFmtId="41" fontId="6" fillId="2" borderId="54" xfId="1" applyNumberFormat="1" applyFont="1" applyFill="1" applyBorder="1" applyAlignment="1">
      <alignment horizontal="center"/>
    </xf>
    <xf numFmtId="0" fontId="2" fillId="0" borderId="60" xfId="1" applyFill="1" applyBorder="1" applyAlignment="1" applyProtection="1">
      <alignment horizontal="center" wrapText="1"/>
      <protection locked="0"/>
    </xf>
    <xf numFmtId="0" fontId="2" fillId="0" borderId="60" xfId="1" applyFill="1" applyBorder="1" applyAlignment="1" applyProtection="1">
      <alignment horizontal="center"/>
      <protection locked="0"/>
    </xf>
    <xf numFmtId="0" fontId="2" fillId="0" borderId="30" xfId="1" applyFill="1" applyBorder="1" applyAlignment="1" applyProtection="1">
      <alignment horizontal="center"/>
      <protection locked="0"/>
    </xf>
    <xf numFmtId="0" fontId="22" fillId="0" borderId="0" xfId="0" applyFont="1"/>
    <xf numFmtId="0" fontId="6" fillId="0" borderId="0" xfId="0" applyFont="1" applyBorder="1"/>
    <xf numFmtId="0" fontId="0" fillId="0" borderId="0" xfId="0" applyBorder="1"/>
    <xf numFmtId="0" fontId="2" fillId="8" borderId="0" xfId="1" applyFont="1" applyFill="1"/>
    <xf numFmtId="0" fontId="2" fillId="8" borderId="30" xfId="1" applyFont="1" applyFill="1" applyBorder="1" applyProtection="1">
      <protection locked="0"/>
    </xf>
    <xf numFmtId="0" fontId="2" fillId="8" borderId="31" xfId="1" applyFill="1" applyBorder="1" applyAlignment="1" applyProtection="1">
      <alignment horizontal="center"/>
      <protection locked="0"/>
    </xf>
    <xf numFmtId="0" fontId="2" fillId="8" borderId="32" xfId="1" applyFont="1" applyFill="1" applyBorder="1" applyAlignment="1" applyProtection="1">
      <alignment wrapText="1"/>
      <protection locked="0"/>
    </xf>
    <xf numFmtId="0" fontId="2" fillId="8" borderId="60" xfId="1" applyFill="1" applyBorder="1" applyAlignment="1" applyProtection="1">
      <alignment horizontal="center" wrapText="1"/>
      <protection locked="0"/>
    </xf>
    <xf numFmtId="0" fontId="2" fillId="8" borderId="30" xfId="1" applyFill="1" applyBorder="1" applyProtection="1">
      <protection locked="0"/>
    </xf>
    <xf numFmtId="0" fontId="2" fillId="8" borderId="32" xfId="1" applyFill="1" applyBorder="1" applyAlignment="1" applyProtection="1">
      <alignment wrapText="1"/>
      <protection locked="0"/>
    </xf>
    <xf numFmtId="0" fontId="2" fillId="8" borderId="60" xfId="1" applyFill="1" applyBorder="1" applyAlignment="1" applyProtection="1">
      <alignment horizontal="center"/>
      <protection locked="0"/>
    </xf>
    <xf numFmtId="0" fontId="2" fillId="8" borderId="32" xfId="1" applyFill="1" applyBorder="1" applyProtection="1">
      <protection locked="0"/>
    </xf>
    <xf numFmtId="41" fontId="2" fillId="3" borderId="61" xfId="1" applyNumberFormat="1" applyFill="1" applyBorder="1" applyAlignment="1">
      <alignment horizontal="center"/>
    </xf>
    <xf numFmtId="41" fontId="2" fillId="3" borderId="62" xfId="1" applyNumberFormat="1" applyFill="1" applyBorder="1" applyAlignment="1">
      <alignment horizontal="center"/>
    </xf>
    <xf numFmtId="0" fontId="2" fillId="8" borderId="61" xfId="1" applyFill="1" applyBorder="1" applyAlignment="1" applyProtection="1">
      <alignment horizontal="center"/>
      <protection locked="0"/>
    </xf>
    <xf numFmtId="0" fontId="2" fillId="0" borderId="61" xfId="1" applyFill="1" applyBorder="1" applyAlignment="1" applyProtection="1">
      <alignment horizontal="center"/>
      <protection locked="0"/>
    </xf>
    <xf numFmtId="0" fontId="2" fillId="8" borderId="62" xfId="1" applyFill="1" applyBorder="1" applyAlignment="1" applyProtection="1">
      <alignment horizontal="center"/>
      <protection locked="0"/>
    </xf>
    <xf numFmtId="0" fontId="6" fillId="2" borderId="47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0" xfId="1" applyFont="1" applyFill="1" applyBorder="1" applyAlignment="1">
      <alignment wrapText="1"/>
    </xf>
    <xf numFmtId="41" fontId="6" fillId="2" borderId="0" xfId="1" applyNumberFormat="1" applyFont="1" applyFill="1" applyBorder="1" applyAlignment="1">
      <alignment horizontal="center"/>
    </xf>
    <xf numFmtId="0" fontId="23" fillId="0" borderId="0" xfId="1" applyFont="1"/>
    <xf numFmtId="0" fontId="21" fillId="0" borderId="0" xfId="1" applyFont="1" applyFill="1" applyBorder="1"/>
    <xf numFmtId="0" fontId="21" fillId="0" borderId="0" xfId="1" applyFont="1" applyBorder="1"/>
    <xf numFmtId="0" fontId="21" fillId="0" borderId="0" xfId="1" applyFont="1"/>
    <xf numFmtId="41" fontId="20" fillId="9" borderId="46" xfId="1" applyNumberFormat="1" applyFont="1" applyFill="1" applyBorder="1" applyAlignment="1">
      <alignment horizontal="center"/>
    </xf>
    <xf numFmtId="0" fontId="0" fillId="0" borderId="0" xfId="0" applyAlignment="1"/>
    <xf numFmtId="0" fontId="6" fillId="2" borderId="13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 wrapText="1"/>
    </xf>
    <xf numFmtId="0" fontId="6" fillId="2" borderId="21" xfId="1" applyFont="1" applyFill="1" applyBorder="1" applyAlignment="1">
      <alignment horizontal="center" wrapText="1"/>
    </xf>
    <xf numFmtId="0" fontId="6" fillId="2" borderId="64" xfId="1" applyFont="1" applyFill="1" applyBorder="1" applyAlignment="1">
      <alignment horizontal="center" wrapText="1"/>
    </xf>
    <xf numFmtId="0" fontId="17" fillId="7" borderId="0" xfId="0" applyFont="1" applyFill="1" applyAlignment="1">
      <alignment horizontal="left" vertical="center"/>
    </xf>
    <xf numFmtId="0" fontId="0" fillId="0" borderId="67" xfId="0" applyBorder="1"/>
    <xf numFmtId="0" fontId="0" fillId="0" borderId="68" xfId="0" applyBorder="1"/>
    <xf numFmtId="0" fontId="24" fillId="0" borderId="67" xfId="0" applyFont="1" applyBorder="1"/>
    <xf numFmtId="0" fontId="0" fillId="0" borderId="70" xfId="0" applyBorder="1"/>
    <xf numFmtId="0" fontId="0" fillId="0" borderId="71" xfId="0" applyBorder="1"/>
    <xf numFmtId="0" fontId="20" fillId="8" borderId="65" xfId="0" applyFont="1" applyFill="1" applyBorder="1"/>
    <xf numFmtId="0" fontId="0" fillId="8" borderId="65" xfId="0" applyFill="1" applyBorder="1"/>
    <xf numFmtId="0" fontId="2" fillId="0" borderId="72" xfId="1" applyBorder="1"/>
    <xf numFmtId="0" fontId="24" fillId="0" borderId="69" xfId="0" applyFont="1" applyBorder="1" applyAlignment="1"/>
    <xf numFmtId="0" fontId="14" fillId="0" borderId="66" xfId="0" applyFont="1" applyBorder="1" applyAlignment="1">
      <alignment vertical="center"/>
    </xf>
    <xf numFmtId="0" fontId="0" fillId="0" borderId="69" xfId="0" applyBorder="1" applyAlignment="1"/>
    <xf numFmtId="0" fontId="0" fillId="0" borderId="67" xfId="0" applyBorder="1" applyAlignment="1"/>
    <xf numFmtId="0" fontId="12" fillId="0" borderId="66" xfId="0" applyFont="1" applyBorder="1" applyAlignment="1">
      <alignment vertical="center"/>
    </xf>
    <xf numFmtId="41" fontId="2" fillId="10" borderId="31" xfId="1" applyNumberFormat="1" applyFill="1" applyBorder="1" applyAlignment="1">
      <alignment horizontal="center"/>
    </xf>
    <xf numFmtId="0" fontId="6" fillId="2" borderId="73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6" fillId="2" borderId="20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/>
    </xf>
    <xf numFmtId="0" fontId="6" fillId="2" borderId="22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 wrapText="1"/>
    </xf>
    <xf numFmtId="0" fontId="6" fillId="2" borderId="21" xfId="1" applyFont="1" applyFill="1" applyBorder="1" applyAlignment="1">
      <alignment horizontal="center" vertical="center"/>
    </xf>
    <xf numFmtId="0" fontId="6" fillId="2" borderId="25" xfId="1" applyFont="1" applyFill="1" applyBorder="1" applyAlignment="1">
      <alignment horizontal="center" vertical="center"/>
    </xf>
    <xf numFmtId="0" fontId="2" fillId="5" borderId="63" xfId="1" applyFill="1" applyBorder="1" applyAlignment="1" applyProtection="1">
      <alignment wrapText="1"/>
      <protection locked="0"/>
    </xf>
    <xf numFmtId="0" fontId="2" fillId="5" borderId="57" xfId="1" applyFill="1" applyBorder="1" applyAlignment="1" applyProtection="1">
      <alignment wrapText="1"/>
      <protection locked="0"/>
    </xf>
    <xf numFmtId="0" fontId="2" fillId="5" borderId="31" xfId="1" applyFill="1" applyBorder="1" applyAlignment="1" applyProtection="1">
      <alignment wrapText="1"/>
      <protection locked="0"/>
    </xf>
    <xf numFmtId="0" fontId="6" fillId="2" borderId="13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1" defaultTableStyle="TableStyleMedium9" defaultPivotStyle="PivotStyleLight16">
    <tableStyle name="Table Style 1" pivot="0" count="0" xr9:uid="{9A3F5467-E4C6-42CF-950B-C068FB42150A}"/>
  </tableStyles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1085850</xdr:colOff>
      <xdr:row>1</xdr:row>
      <xdr:rowOff>0</xdr:rowOff>
    </xdr:from>
    <xdr:to>
      <xdr:col>3</xdr:col>
      <xdr:colOff>1847850</xdr:colOff>
      <xdr:row>6</xdr:row>
      <xdr:rowOff>0</xdr:rowOff>
    </xdr:to>
    <xdr:pic>
      <xdr:nvPicPr>
        <xdr:cNvPr id="2121" name="Picture 1" descr="SunEnergy Power International (SEPI) Logo">
          <a:extLst>
            <a:ext uri="{FF2B5EF4-FFF2-40B4-BE49-F238E27FC236}">
              <a16:creationId xmlns:a16="http://schemas.microsoft.com/office/drawing/2014/main" id="{C72B7646-8059-46FE-8AD4-3C3EBFCE6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65100"/>
          <a:ext cx="22669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977900</xdr:colOff>
      <xdr:row>1</xdr:row>
      <xdr:rowOff>57150</xdr:rowOff>
    </xdr:from>
    <xdr:to>
      <xdr:col>3</xdr:col>
      <xdr:colOff>1733550</xdr:colOff>
      <xdr:row>6</xdr:row>
      <xdr:rowOff>57150</xdr:rowOff>
    </xdr:to>
    <xdr:pic>
      <xdr:nvPicPr>
        <xdr:cNvPr id="3145" name="Picture 1" descr="SEPI Logo">
          <a:extLst>
            <a:ext uri="{FF2B5EF4-FFF2-40B4-BE49-F238E27FC236}">
              <a16:creationId xmlns:a16="http://schemas.microsoft.com/office/drawing/2014/main" id="{16D27457-31B0-4D41-B014-EAB298A60C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2200" y="222250"/>
          <a:ext cx="22606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774700</xdr:colOff>
      <xdr:row>1</xdr:row>
      <xdr:rowOff>6350</xdr:rowOff>
    </xdr:from>
    <xdr:to>
      <xdr:col>3</xdr:col>
      <xdr:colOff>1536700</xdr:colOff>
      <xdr:row>6</xdr:row>
      <xdr:rowOff>12700</xdr:rowOff>
    </xdr:to>
    <xdr:pic>
      <xdr:nvPicPr>
        <xdr:cNvPr id="4169" name="Picture 1" descr="SEPI Logo">
          <a:extLst>
            <a:ext uri="{FF2B5EF4-FFF2-40B4-BE49-F238E27FC236}">
              <a16:creationId xmlns:a16="http://schemas.microsoft.com/office/drawing/2014/main" id="{F3A261AA-FC6A-4A5D-B1F6-A7AF376B7C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171450"/>
          <a:ext cx="2266950" cy="95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260350</xdr:colOff>
      <xdr:row>1</xdr:row>
      <xdr:rowOff>25400</xdr:rowOff>
    </xdr:from>
    <xdr:to>
      <xdr:col>10</xdr:col>
      <xdr:colOff>425450</xdr:colOff>
      <xdr:row>5</xdr:row>
      <xdr:rowOff>190500</xdr:rowOff>
    </xdr:to>
    <xdr:pic>
      <xdr:nvPicPr>
        <xdr:cNvPr id="9247" name="Picture 1" descr="SEPI Logo">
          <a:extLst>
            <a:ext uri="{FF2B5EF4-FFF2-40B4-BE49-F238E27FC236}">
              <a16:creationId xmlns:a16="http://schemas.microsoft.com/office/drawing/2014/main" id="{C227A005-0981-498D-85A3-A6EC5B3E7A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184150"/>
          <a:ext cx="22606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279400</xdr:colOff>
      <xdr:row>1</xdr:row>
      <xdr:rowOff>6350</xdr:rowOff>
    </xdr:from>
    <xdr:to>
      <xdr:col>9</xdr:col>
      <xdr:colOff>476624</xdr:colOff>
      <xdr:row>5</xdr:row>
      <xdr:rowOff>171450</xdr:rowOff>
    </xdr:to>
    <xdr:pic>
      <xdr:nvPicPr>
        <xdr:cNvPr id="1097" name="Picture 1" descr="SEPI Logo">
          <a:extLst>
            <a:ext uri="{FF2B5EF4-FFF2-40B4-BE49-F238E27FC236}">
              <a16:creationId xmlns:a16="http://schemas.microsoft.com/office/drawing/2014/main" id="{597629C1-F4C3-452C-A2DA-D233847BB5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8600" y="165100"/>
          <a:ext cx="22669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6"/>
  <sheetViews>
    <sheetView workbookViewId="0">
      <selection activeCell="D40" sqref="D40"/>
    </sheetView>
  </sheetViews>
  <sheetFormatPr defaultRowHeight="15" x14ac:dyDescent="0.25"/>
  <sheetData>
    <row r="2" spans="2:2" x14ac:dyDescent="0.25">
      <c r="B2" t="s">
        <v>76</v>
      </c>
    </row>
    <row r="3" spans="2:2" x14ac:dyDescent="0.25">
      <c r="B3" s="135" t="s">
        <v>77</v>
      </c>
    </row>
    <row r="6" spans="2:2" x14ac:dyDescent="0.25">
      <c r="B6" s="136">
        <v>39711</v>
      </c>
    </row>
  </sheetData>
  <phoneticPr fontId="16" type="noConversion"/>
  <pageMargins left="0.7" right="0.7" top="0.75" bottom="0.75" header="0.3" footer="0.3"/>
  <pageSetup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44"/>
  <sheetViews>
    <sheetView topLeftCell="A2" zoomScaleNormal="100" workbookViewId="0">
      <selection activeCell="C31" sqref="C31"/>
    </sheetView>
  </sheetViews>
  <sheetFormatPr defaultColWidth="9.140625" defaultRowHeight="12.75" x14ac:dyDescent="0.25"/>
  <cols>
    <col min="1" max="1" width="5.5703125" style="1" customWidth="1"/>
    <col min="2" max="2" width="27.42578125" style="1" customWidth="1"/>
    <col min="3" max="3" width="21.5703125" style="1" customWidth="1"/>
    <col min="4" max="4" width="27.5703125" style="1" customWidth="1"/>
    <col min="5" max="16384" width="9.140625" style="1"/>
  </cols>
  <sheetData>
    <row r="2" spans="2:4" ht="18.75" x14ac:dyDescent="0.25">
      <c r="B2" s="103" t="s">
        <v>76</v>
      </c>
    </row>
    <row r="3" spans="2:4" ht="15" customHeight="1" x14ac:dyDescent="0.25">
      <c r="B3" s="97" t="s">
        <v>77</v>
      </c>
    </row>
    <row r="4" spans="2:4" x14ac:dyDescent="0.25">
      <c r="B4" s="97" t="s">
        <v>62</v>
      </c>
    </row>
    <row r="5" spans="2:4" ht="15.75" x14ac:dyDescent="0.25">
      <c r="B5" s="6"/>
    </row>
    <row r="6" spans="2:4" x14ac:dyDescent="0.25">
      <c r="B6" s="98">
        <v>39711</v>
      </c>
    </row>
    <row r="8" spans="2:4" ht="13.5" thickBot="1" x14ac:dyDescent="0.3"/>
    <row r="9" spans="2:4" ht="16.5" thickBot="1" x14ac:dyDescent="0.3">
      <c r="B9" s="6" t="s">
        <v>63</v>
      </c>
      <c r="C9" s="137" t="s">
        <v>113</v>
      </c>
      <c r="D9" s="119"/>
    </row>
    <row r="10" spans="2:4" ht="15.75" x14ac:dyDescent="0.25">
      <c r="B10" s="6" t="s">
        <v>12</v>
      </c>
    </row>
    <row r="11" spans="2:4" ht="13.5" thickBot="1" x14ac:dyDescent="0.3"/>
    <row r="12" spans="2:4" x14ac:dyDescent="0.25">
      <c r="B12" s="2" t="s">
        <v>9</v>
      </c>
      <c r="C12" s="7" t="s">
        <v>10</v>
      </c>
      <c r="D12" s="3" t="s">
        <v>11</v>
      </c>
    </row>
    <row r="13" spans="2:4" ht="13.5" thickBot="1" x14ac:dyDescent="0.3">
      <c r="B13" s="4"/>
      <c r="C13" s="8"/>
      <c r="D13" s="5"/>
    </row>
    <row r="14" spans="2:4" x14ac:dyDescent="0.25">
      <c r="B14" s="9"/>
      <c r="C14" s="10"/>
      <c r="D14" s="11"/>
    </row>
    <row r="15" spans="2:4" ht="15" customHeight="1" x14ac:dyDescent="0.25">
      <c r="B15" s="12" t="s">
        <v>0</v>
      </c>
      <c r="C15" s="138">
        <v>39762</v>
      </c>
      <c r="D15" s="109"/>
    </row>
    <row r="16" spans="2:4" ht="15" customHeight="1" x14ac:dyDescent="0.25">
      <c r="B16" s="12" t="s">
        <v>1</v>
      </c>
      <c r="C16" s="139" t="s">
        <v>78</v>
      </c>
      <c r="D16" s="109"/>
    </row>
    <row r="17" spans="2:4" ht="15" customHeight="1" x14ac:dyDescent="0.25">
      <c r="B17" s="132" t="s">
        <v>64</v>
      </c>
      <c r="C17" s="108"/>
      <c r="D17" s="109"/>
    </row>
    <row r="18" spans="2:4" ht="15" customHeight="1" x14ac:dyDescent="0.25">
      <c r="B18" s="12"/>
      <c r="C18" s="108"/>
      <c r="D18" s="109"/>
    </row>
    <row r="19" spans="2:4" ht="15" customHeight="1" x14ac:dyDescent="0.25">
      <c r="B19" s="12"/>
      <c r="C19" s="108"/>
      <c r="D19" s="109"/>
    </row>
    <row r="20" spans="2:4" ht="15" customHeight="1" x14ac:dyDescent="0.25">
      <c r="B20" s="12" t="s">
        <v>5</v>
      </c>
      <c r="C20" s="108"/>
      <c r="D20" s="109"/>
    </row>
    <row r="21" spans="2:4" ht="25.5" x14ac:dyDescent="0.25">
      <c r="B21" s="12" t="s">
        <v>6</v>
      </c>
      <c r="C21" s="108"/>
      <c r="D21" s="109"/>
    </row>
    <row r="22" spans="2:4" ht="15" customHeight="1" x14ac:dyDescent="0.25">
      <c r="B22" s="132" t="s">
        <v>75</v>
      </c>
      <c r="C22" s="108"/>
      <c r="D22" s="109"/>
    </row>
    <row r="23" spans="2:4" ht="15" customHeight="1" x14ac:dyDescent="0.25">
      <c r="B23" s="12" t="s">
        <v>2</v>
      </c>
      <c r="C23" s="139" t="s">
        <v>79</v>
      </c>
      <c r="D23" s="109"/>
    </row>
    <row r="24" spans="2:4" ht="15" customHeight="1" x14ac:dyDescent="0.25">
      <c r="B24" s="12" t="s">
        <v>3</v>
      </c>
      <c r="C24" s="139" t="s">
        <v>80</v>
      </c>
      <c r="D24" s="109" t="s">
        <v>4</v>
      </c>
    </row>
    <row r="25" spans="2:4" ht="15" customHeight="1" x14ac:dyDescent="0.25">
      <c r="B25" s="12" t="s">
        <v>13</v>
      </c>
      <c r="C25" s="108"/>
      <c r="D25" s="109"/>
    </row>
    <row r="26" spans="2:4" ht="15" customHeight="1" x14ac:dyDescent="0.25">
      <c r="B26" s="132" t="s">
        <v>65</v>
      </c>
      <c r="C26" s="108"/>
      <c r="D26" s="133" t="s">
        <v>66</v>
      </c>
    </row>
    <row r="27" spans="2:4" ht="15" customHeight="1" x14ac:dyDescent="0.25">
      <c r="B27" s="12"/>
      <c r="C27" s="108"/>
      <c r="D27" s="109"/>
    </row>
    <row r="28" spans="2:4" ht="25.5" x14ac:dyDescent="0.25">
      <c r="B28" s="132" t="s">
        <v>67</v>
      </c>
      <c r="C28" s="108"/>
      <c r="D28" s="109"/>
    </row>
    <row r="29" spans="2:4" x14ac:dyDescent="0.25">
      <c r="B29" s="132" t="s">
        <v>68</v>
      </c>
      <c r="C29" s="108"/>
      <c r="D29" s="109"/>
    </row>
    <row r="30" spans="2:4" ht="15" customHeight="1" x14ac:dyDescent="0.25">
      <c r="B30" s="12"/>
      <c r="C30" s="108"/>
      <c r="D30" s="109"/>
    </row>
    <row r="31" spans="2:4" ht="15" customHeight="1" x14ac:dyDescent="0.25">
      <c r="B31" s="12" t="s">
        <v>7</v>
      </c>
      <c r="C31" s="108"/>
      <c r="D31" s="109"/>
    </row>
    <row r="32" spans="2:4" ht="15" customHeight="1" x14ac:dyDescent="0.25">
      <c r="B32" s="12" t="s">
        <v>8</v>
      </c>
      <c r="C32" s="108"/>
      <c r="D32" s="109"/>
    </row>
    <row r="33" spans="2:4" ht="15" customHeight="1" x14ac:dyDescent="0.25">
      <c r="B33" s="12"/>
      <c r="C33" s="108"/>
      <c r="D33" s="109"/>
    </row>
    <row r="34" spans="2:4" ht="38.25" x14ac:dyDescent="0.25">
      <c r="B34" s="132" t="s">
        <v>73</v>
      </c>
      <c r="C34" s="139" t="s">
        <v>126</v>
      </c>
      <c r="D34" s="133" t="s">
        <v>74</v>
      </c>
    </row>
    <row r="35" spans="2:4" ht="15" customHeight="1" x14ac:dyDescent="0.25">
      <c r="B35" s="12"/>
      <c r="C35" s="108"/>
      <c r="D35" s="109"/>
    </row>
    <row r="36" spans="2:4" ht="15" customHeight="1" x14ac:dyDescent="0.25">
      <c r="B36" s="12"/>
      <c r="C36" s="108"/>
      <c r="D36" s="109"/>
    </row>
    <row r="37" spans="2:4" ht="15" customHeight="1" x14ac:dyDescent="0.25">
      <c r="B37" s="12"/>
      <c r="C37" s="108"/>
      <c r="D37" s="109"/>
    </row>
    <row r="38" spans="2:4" ht="15" customHeight="1" x14ac:dyDescent="0.25">
      <c r="B38" s="13"/>
      <c r="C38" s="110"/>
      <c r="D38" s="111"/>
    </row>
    <row r="39" spans="2:4" ht="15" customHeight="1" x14ac:dyDescent="0.25"/>
    <row r="40" spans="2:4" ht="15" customHeight="1" x14ac:dyDescent="0.25"/>
    <row r="41" spans="2:4" ht="15" customHeight="1" x14ac:dyDescent="0.25"/>
    <row r="42" spans="2:4" ht="15" customHeight="1" x14ac:dyDescent="0.25"/>
    <row r="43" spans="2:4" ht="15" customHeight="1" x14ac:dyDescent="0.25"/>
    <row r="44" spans="2:4" ht="15" customHeight="1" x14ac:dyDescent="0.25"/>
  </sheetData>
  <phoneticPr fontId="16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44"/>
  <sheetViews>
    <sheetView topLeftCell="A2" zoomScaleNormal="100" workbookViewId="0">
      <selection activeCell="D33" sqref="D33"/>
    </sheetView>
  </sheetViews>
  <sheetFormatPr defaultColWidth="9.140625" defaultRowHeight="12.75" x14ac:dyDescent="0.25"/>
  <cols>
    <col min="1" max="1" width="5.5703125" style="1" customWidth="1"/>
    <col min="2" max="2" width="32.42578125" style="1" customWidth="1"/>
    <col min="3" max="3" width="21.5703125" style="1" customWidth="1"/>
    <col min="4" max="4" width="27.5703125" style="1" customWidth="1"/>
    <col min="5" max="16384" width="9.140625" style="1"/>
  </cols>
  <sheetData>
    <row r="2" spans="2:4" ht="18.75" x14ac:dyDescent="0.25">
      <c r="B2" s="105" t="s">
        <v>76</v>
      </c>
    </row>
    <row r="3" spans="2:4" ht="15" customHeight="1" x14ac:dyDescent="0.25">
      <c r="B3" s="97" t="s">
        <v>77</v>
      </c>
    </row>
    <row r="4" spans="2:4" x14ac:dyDescent="0.25">
      <c r="B4" s="97" t="s">
        <v>62</v>
      </c>
    </row>
    <row r="5" spans="2:4" ht="15.75" x14ac:dyDescent="0.25">
      <c r="B5" s="6"/>
    </row>
    <row r="6" spans="2:4" x14ac:dyDescent="0.25">
      <c r="B6" s="98">
        <v>39711</v>
      </c>
    </row>
    <row r="8" spans="2:4" ht="13.5" thickBot="1" x14ac:dyDescent="0.3"/>
    <row r="9" spans="2:4" ht="16.5" thickBot="1" x14ac:dyDescent="0.3">
      <c r="B9" s="102" t="s">
        <v>63</v>
      </c>
      <c r="C9" s="120" t="str">
        <f>General!C9</f>
        <v>PIH - Boucancarre</v>
      </c>
      <c r="D9" s="121"/>
    </row>
    <row r="10" spans="2:4" ht="15.75" x14ac:dyDescent="0.25">
      <c r="B10" s="6" t="s">
        <v>14</v>
      </c>
    </row>
    <row r="11" spans="2:4" ht="13.5" thickBot="1" x14ac:dyDescent="0.3"/>
    <row r="12" spans="2:4" x14ac:dyDescent="0.25">
      <c r="B12" s="2" t="s">
        <v>9</v>
      </c>
      <c r="C12" s="7" t="s">
        <v>10</v>
      </c>
      <c r="D12" s="3" t="s">
        <v>11</v>
      </c>
    </row>
    <row r="13" spans="2:4" ht="13.5" thickBot="1" x14ac:dyDescent="0.3">
      <c r="B13" s="4"/>
      <c r="C13" s="8"/>
      <c r="D13" s="5"/>
    </row>
    <row r="14" spans="2:4" x14ac:dyDescent="0.25">
      <c r="B14" s="9"/>
      <c r="C14" s="112"/>
      <c r="D14" s="113"/>
    </row>
    <row r="15" spans="2:4" ht="15" customHeight="1" x14ac:dyDescent="0.25">
      <c r="B15" s="14" t="s">
        <v>15</v>
      </c>
      <c r="C15" s="108"/>
      <c r="D15" s="109"/>
    </row>
    <row r="16" spans="2:4" ht="15" customHeight="1" x14ac:dyDescent="0.25">
      <c r="B16" s="12"/>
      <c r="C16" s="108"/>
      <c r="D16" s="109"/>
    </row>
    <row r="17" spans="2:4" ht="15" customHeight="1" x14ac:dyDescent="0.25">
      <c r="B17" s="12" t="s">
        <v>16</v>
      </c>
      <c r="C17" s="108"/>
      <c r="D17" s="109"/>
    </row>
    <row r="18" spans="2:4" ht="38.25" x14ac:dyDescent="0.25">
      <c r="B18" s="12" t="s">
        <v>18</v>
      </c>
      <c r="C18" s="108"/>
      <c r="D18" s="109"/>
    </row>
    <row r="19" spans="2:4" ht="38.25" x14ac:dyDescent="0.25">
      <c r="B19" s="12" t="s">
        <v>17</v>
      </c>
      <c r="C19" s="108"/>
      <c r="D19" s="109"/>
    </row>
    <row r="20" spans="2:4" ht="15" customHeight="1" x14ac:dyDescent="0.25">
      <c r="B20" s="12"/>
      <c r="C20" s="108"/>
      <c r="D20" s="109"/>
    </row>
    <row r="21" spans="2:4" ht="51" x14ac:dyDescent="0.25">
      <c r="B21" s="12" t="s">
        <v>19</v>
      </c>
      <c r="C21" s="108"/>
      <c r="D21" s="109"/>
    </row>
    <row r="22" spans="2:4" ht="15" customHeight="1" x14ac:dyDescent="0.25">
      <c r="B22" s="12"/>
      <c r="C22" s="108"/>
      <c r="D22" s="109"/>
    </row>
    <row r="23" spans="2:4" ht="15" customHeight="1" x14ac:dyDescent="0.25">
      <c r="B23" s="14" t="s">
        <v>20</v>
      </c>
      <c r="C23" s="108"/>
      <c r="D23" s="109"/>
    </row>
    <row r="24" spans="2:4" ht="25.5" x14ac:dyDescent="0.25">
      <c r="B24" s="12" t="s">
        <v>21</v>
      </c>
      <c r="C24" s="108"/>
      <c r="D24" s="109"/>
    </row>
    <row r="25" spans="2:4" ht="15" customHeight="1" x14ac:dyDescent="0.25">
      <c r="B25" s="12" t="s">
        <v>22</v>
      </c>
      <c r="C25" s="108"/>
      <c r="D25" s="109"/>
    </row>
    <row r="26" spans="2:4" ht="15" customHeight="1" x14ac:dyDescent="0.25">
      <c r="B26" s="15" t="s">
        <v>23</v>
      </c>
      <c r="C26" s="139" t="s">
        <v>139</v>
      </c>
      <c r="D26" s="109"/>
    </row>
    <row r="27" spans="2:4" ht="25.5" x14ac:dyDescent="0.25">
      <c r="B27" s="134" t="s">
        <v>70</v>
      </c>
      <c r="C27" s="108"/>
      <c r="D27" s="109"/>
    </row>
    <row r="28" spans="2:4" x14ac:dyDescent="0.25">
      <c r="B28" s="15" t="s">
        <v>24</v>
      </c>
      <c r="C28" s="108">
        <v>35</v>
      </c>
      <c r="D28" s="109"/>
    </row>
    <row r="29" spans="2:4" x14ac:dyDescent="0.25">
      <c r="B29" s="15" t="s">
        <v>25</v>
      </c>
      <c r="C29" s="108">
        <v>35</v>
      </c>
      <c r="D29" s="109"/>
    </row>
    <row r="30" spans="2:4" ht="15" customHeight="1" x14ac:dyDescent="0.25">
      <c r="B30" s="15" t="s">
        <v>26</v>
      </c>
      <c r="C30" s="108">
        <v>1</v>
      </c>
      <c r="D30" s="109"/>
    </row>
    <row r="31" spans="2:4" ht="15" customHeight="1" x14ac:dyDescent="0.25">
      <c r="B31" s="15" t="s">
        <v>27</v>
      </c>
      <c r="C31" s="139" t="s">
        <v>128</v>
      </c>
      <c r="D31" s="109"/>
    </row>
    <row r="32" spans="2:4" ht="15" customHeight="1" x14ac:dyDescent="0.25">
      <c r="B32" s="15"/>
      <c r="C32" s="139" t="s">
        <v>132</v>
      </c>
      <c r="D32" s="133" t="s">
        <v>160</v>
      </c>
    </row>
    <row r="33" spans="2:4" ht="15" customHeight="1" x14ac:dyDescent="0.25">
      <c r="B33" s="132" t="s">
        <v>69</v>
      </c>
      <c r="C33" s="139" t="s">
        <v>105</v>
      </c>
      <c r="D33" s="109"/>
    </row>
    <row r="34" spans="2:4" ht="15" customHeight="1" x14ac:dyDescent="0.25">
      <c r="B34" s="12" t="s">
        <v>28</v>
      </c>
      <c r="C34" s="139" t="s">
        <v>127</v>
      </c>
      <c r="D34" s="109"/>
    </row>
    <row r="35" spans="2:4" ht="15" customHeight="1" x14ac:dyDescent="0.25">
      <c r="B35" s="12" t="s">
        <v>29</v>
      </c>
      <c r="C35" s="139" t="s">
        <v>109</v>
      </c>
      <c r="D35" s="109"/>
    </row>
    <row r="36" spans="2:4" ht="25.5" x14ac:dyDescent="0.25">
      <c r="B36" s="12" t="s">
        <v>30</v>
      </c>
      <c r="C36" s="139" t="s">
        <v>106</v>
      </c>
      <c r="D36" s="109"/>
    </row>
    <row r="37" spans="2:4" ht="15" customHeight="1" x14ac:dyDescent="0.25">
      <c r="B37" s="12"/>
      <c r="C37" s="108"/>
      <c r="D37" s="109"/>
    </row>
    <row r="38" spans="2:4" ht="15" customHeight="1" x14ac:dyDescent="0.25">
      <c r="B38" s="16" t="s">
        <v>31</v>
      </c>
      <c r="C38" s="110"/>
      <c r="D38" s="111"/>
    </row>
    <row r="39" spans="2:4" ht="15" customHeight="1" x14ac:dyDescent="0.25"/>
    <row r="40" spans="2:4" ht="15" customHeight="1" x14ac:dyDescent="0.25"/>
    <row r="41" spans="2:4" ht="15" customHeight="1" x14ac:dyDescent="0.25"/>
    <row r="42" spans="2:4" ht="15" customHeight="1" x14ac:dyDescent="0.25"/>
    <row r="43" spans="2:4" ht="15" customHeight="1" x14ac:dyDescent="0.25"/>
    <row r="44" spans="2:4" ht="15" customHeight="1" x14ac:dyDescent="0.25"/>
  </sheetData>
  <phoneticPr fontId="16" type="noConversion"/>
  <pageMargins left="0.7" right="0.7" top="0.75" bottom="0.75" header="0.3" footer="0.3"/>
  <pageSetup orientation="portrait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J45"/>
  <sheetViews>
    <sheetView topLeftCell="A2" zoomScaleNormal="100" workbookViewId="0">
      <selection activeCell="D19" sqref="D19"/>
    </sheetView>
  </sheetViews>
  <sheetFormatPr defaultColWidth="9.140625" defaultRowHeight="12.75" x14ac:dyDescent="0.25"/>
  <cols>
    <col min="1" max="1" width="5.5703125" style="1" customWidth="1"/>
    <col min="2" max="2" width="32.42578125" style="1" customWidth="1"/>
    <col min="3" max="3" width="21.5703125" style="1" customWidth="1"/>
    <col min="4" max="4" width="27.5703125" style="1" customWidth="1"/>
    <col min="5" max="16384" width="9.140625" style="1"/>
  </cols>
  <sheetData>
    <row r="2" spans="2:10" ht="18.75" x14ac:dyDescent="0.25">
      <c r="B2" s="105" t="s">
        <v>76</v>
      </c>
    </row>
    <row r="3" spans="2:10" ht="15" customHeight="1" x14ac:dyDescent="0.25">
      <c r="B3" s="97" t="s">
        <v>77</v>
      </c>
    </row>
    <row r="4" spans="2:10" x14ac:dyDescent="0.25">
      <c r="B4" s="97" t="s">
        <v>62</v>
      </c>
    </row>
    <row r="5" spans="2:10" ht="15.75" x14ac:dyDescent="0.25">
      <c r="B5" s="6"/>
    </row>
    <row r="6" spans="2:10" x14ac:dyDescent="0.25">
      <c r="B6" s="98">
        <v>39711</v>
      </c>
      <c r="J6" s="107"/>
    </row>
    <row r="8" spans="2:10" ht="13.5" thickBot="1" x14ac:dyDescent="0.3"/>
    <row r="9" spans="2:10" ht="16.5" thickBot="1" x14ac:dyDescent="0.3">
      <c r="B9" s="102" t="s">
        <v>63</v>
      </c>
      <c r="C9" s="122" t="str">
        <f>General!C9</f>
        <v>PIH - Boucancarre</v>
      </c>
      <c r="D9" s="121"/>
    </row>
    <row r="10" spans="2:10" ht="15.75" x14ac:dyDescent="0.25">
      <c r="B10" s="17" t="s">
        <v>47</v>
      </c>
    </row>
    <row r="11" spans="2:10" ht="13.5" thickBot="1" x14ac:dyDescent="0.3"/>
    <row r="12" spans="2:10" x14ac:dyDescent="0.25">
      <c r="B12" s="2" t="s">
        <v>9</v>
      </c>
      <c r="C12" s="7" t="s">
        <v>10</v>
      </c>
      <c r="D12" s="3" t="s">
        <v>11</v>
      </c>
    </row>
    <row r="13" spans="2:10" ht="13.5" thickBot="1" x14ac:dyDescent="0.3">
      <c r="B13" s="4"/>
      <c r="C13" s="8"/>
      <c r="D13" s="5"/>
    </row>
    <row r="14" spans="2:10" x14ac:dyDescent="0.25">
      <c r="B14" s="9"/>
      <c r="C14" s="112"/>
      <c r="D14" s="113"/>
    </row>
    <row r="15" spans="2:10" ht="15" customHeight="1" x14ac:dyDescent="0.25">
      <c r="B15" s="14" t="s">
        <v>32</v>
      </c>
      <c r="C15" s="108"/>
      <c r="D15" s="109"/>
    </row>
    <row r="16" spans="2:10" ht="51" x14ac:dyDescent="0.25">
      <c r="B16" s="15" t="s">
        <v>33</v>
      </c>
      <c r="C16" s="139" t="s">
        <v>129</v>
      </c>
      <c r="D16" s="109" t="s">
        <v>34</v>
      </c>
    </row>
    <row r="17" spans="2:4" ht="15" customHeight="1" x14ac:dyDescent="0.25">
      <c r="B17" s="15" t="s">
        <v>35</v>
      </c>
      <c r="C17" s="139" t="s">
        <v>130</v>
      </c>
      <c r="D17" s="109"/>
    </row>
    <row r="18" spans="2:4" x14ac:dyDescent="0.25">
      <c r="B18" s="15" t="s">
        <v>36</v>
      </c>
      <c r="C18" s="108">
        <v>24</v>
      </c>
      <c r="D18" s="109"/>
    </row>
    <row r="19" spans="2:4" x14ac:dyDescent="0.25">
      <c r="B19" s="15" t="s">
        <v>37</v>
      </c>
      <c r="C19" s="139" t="s">
        <v>107</v>
      </c>
      <c r="D19" s="109"/>
    </row>
    <row r="20" spans="2:4" ht="15" customHeight="1" x14ac:dyDescent="0.25">
      <c r="B20" s="15" t="s">
        <v>38</v>
      </c>
      <c r="C20" s="139" t="s">
        <v>107</v>
      </c>
      <c r="D20" s="109"/>
    </row>
    <row r="21" spans="2:4" x14ac:dyDescent="0.25">
      <c r="B21" s="12"/>
      <c r="C21" s="108"/>
      <c r="D21" s="109"/>
    </row>
    <row r="22" spans="2:4" x14ac:dyDescent="0.25">
      <c r="B22" s="130" t="s">
        <v>43</v>
      </c>
      <c r="C22" s="108"/>
      <c r="D22" s="109"/>
    </row>
    <row r="23" spans="2:4" ht="15" customHeight="1" x14ac:dyDescent="0.25">
      <c r="B23" s="12"/>
      <c r="C23" s="108"/>
      <c r="D23" s="109"/>
    </row>
    <row r="24" spans="2:4" ht="15" customHeight="1" x14ac:dyDescent="0.25">
      <c r="B24" s="14" t="s">
        <v>39</v>
      </c>
      <c r="C24" s="108"/>
      <c r="D24" s="109"/>
    </row>
    <row r="25" spans="2:4" x14ac:dyDescent="0.25">
      <c r="B25" s="15" t="s">
        <v>33</v>
      </c>
      <c r="C25" s="139" t="s">
        <v>108</v>
      </c>
      <c r="D25" s="109"/>
    </row>
    <row r="26" spans="2:4" ht="25.5" x14ac:dyDescent="0.25">
      <c r="B26" s="15" t="s">
        <v>40</v>
      </c>
      <c r="C26" s="139" t="s">
        <v>131</v>
      </c>
      <c r="D26" s="109"/>
    </row>
    <row r="27" spans="2:4" ht="25.5" x14ac:dyDescent="0.25">
      <c r="B27" s="134" t="s">
        <v>71</v>
      </c>
      <c r="C27" s="139" t="s">
        <v>110</v>
      </c>
      <c r="D27" s="109"/>
    </row>
    <row r="28" spans="2:4" ht="15" customHeight="1" x14ac:dyDescent="0.25">
      <c r="B28" s="15" t="s">
        <v>41</v>
      </c>
      <c r="C28" s="139" t="s">
        <v>111</v>
      </c>
      <c r="D28" s="109"/>
    </row>
    <row r="29" spans="2:4" x14ac:dyDescent="0.25">
      <c r="B29" s="134" t="s">
        <v>72</v>
      </c>
      <c r="C29" s="108"/>
      <c r="D29" s="109"/>
    </row>
    <row r="30" spans="2:4" x14ac:dyDescent="0.25">
      <c r="B30" s="15" t="s">
        <v>42</v>
      </c>
      <c r="C30" s="108"/>
      <c r="D30" s="109"/>
    </row>
    <row r="31" spans="2:4" ht="15" customHeight="1" x14ac:dyDescent="0.25">
      <c r="B31" s="131" t="s">
        <v>44</v>
      </c>
      <c r="C31" s="108"/>
      <c r="D31" s="109"/>
    </row>
    <row r="32" spans="2:4" ht="15" customHeight="1" x14ac:dyDescent="0.25">
      <c r="B32" s="15"/>
      <c r="C32" s="108"/>
      <c r="D32" s="109"/>
    </row>
    <row r="33" spans="2:4" ht="15" customHeight="1" x14ac:dyDescent="0.25">
      <c r="B33" s="14" t="s">
        <v>45</v>
      </c>
      <c r="C33" s="108"/>
      <c r="D33" s="109"/>
    </row>
    <row r="34" spans="2:4" ht="51" x14ac:dyDescent="0.25">
      <c r="B34" s="12" t="s">
        <v>46</v>
      </c>
      <c r="C34" s="139" t="s">
        <v>133</v>
      </c>
      <c r="D34" s="133"/>
    </row>
    <row r="35" spans="2:4" ht="15" customHeight="1" x14ac:dyDescent="0.25">
      <c r="B35" s="12"/>
      <c r="C35" s="108"/>
      <c r="D35" s="109"/>
    </row>
    <row r="36" spans="2:4" ht="15" customHeight="1" x14ac:dyDescent="0.25">
      <c r="B36" s="12"/>
      <c r="C36" s="108"/>
      <c r="D36" s="109"/>
    </row>
    <row r="37" spans="2:4" x14ac:dyDescent="0.25">
      <c r="B37" s="12"/>
      <c r="C37" s="108"/>
      <c r="D37" s="109"/>
    </row>
    <row r="38" spans="2:4" ht="15" customHeight="1" x14ac:dyDescent="0.25">
      <c r="B38" s="12"/>
      <c r="C38" s="108"/>
      <c r="D38" s="109"/>
    </row>
    <row r="39" spans="2:4" ht="15" customHeight="1" x14ac:dyDescent="0.25">
      <c r="B39" s="16"/>
      <c r="C39" s="110"/>
      <c r="D39" s="111"/>
    </row>
    <row r="40" spans="2:4" ht="15" customHeight="1" x14ac:dyDescent="0.25"/>
    <row r="41" spans="2:4" ht="15" customHeight="1" x14ac:dyDescent="0.25"/>
    <row r="42" spans="2:4" ht="15" customHeight="1" x14ac:dyDescent="0.25"/>
    <row r="43" spans="2:4" ht="15" customHeight="1" x14ac:dyDescent="0.25"/>
    <row r="44" spans="2:4" ht="15" customHeight="1" x14ac:dyDescent="0.25"/>
    <row r="45" spans="2:4" ht="15" customHeight="1" x14ac:dyDescent="0.25"/>
  </sheetData>
  <phoneticPr fontId="16" type="noConversion"/>
  <pageMargins left="0.7" right="0.7" top="0.75" bottom="0.75" header="0.3" footer="0.3"/>
  <pageSetup orientation="portrait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R125"/>
  <sheetViews>
    <sheetView topLeftCell="B2" zoomScale="90" zoomScaleNormal="90" workbookViewId="0">
      <selection activeCell="D6" sqref="D6"/>
    </sheetView>
  </sheetViews>
  <sheetFormatPr defaultColWidth="9.140625" defaultRowHeight="12.75" x14ac:dyDescent="0.2"/>
  <cols>
    <col min="1" max="1" width="5.85546875" style="18" customWidth="1"/>
    <col min="2" max="2" width="20.140625" style="18" customWidth="1"/>
    <col min="3" max="3" width="6.5703125" style="18" customWidth="1"/>
    <col min="4" max="4" width="21.5703125" style="19" customWidth="1"/>
    <col min="5" max="5" width="9.140625" style="18" customWidth="1"/>
    <col min="6" max="6" width="7.140625" style="18" customWidth="1"/>
    <col min="7" max="9" width="7" style="18" customWidth="1"/>
    <col min="10" max="10" width="9" style="18" customWidth="1"/>
    <col min="11" max="11" width="8.85546875" style="18" customWidth="1"/>
    <col min="12" max="13" width="10.28515625" style="18" customWidth="1"/>
    <col min="14" max="15" width="9.140625" style="18" customWidth="1"/>
    <col min="16" max="16" width="7.85546875" style="18" hidden="1" customWidth="1"/>
    <col min="17" max="17" width="0" style="18" hidden="1" customWidth="1"/>
    <col min="18" max="16384" width="9.140625" style="18"/>
  </cols>
  <sheetData>
    <row r="2" spans="2:18" ht="18.75" x14ac:dyDescent="0.3">
      <c r="B2" s="142" t="s">
        <v>76</v>
      </c>
    </row>
    <row r="3" spans="2:18" ht="15" customHeight="1" x14ac:dyDescent="0.25">
      <c r="B3" s="99" t="s">
        <v>77</v>
      </c>
      <c r="E3" s="20"/>
    </row>
    <row r="4" spans="2:18" x14ac:dyDescent="0.2">
      <c r="B4" s="99" t="s">
        <v>62</v>
      </c>
    </row>
    <row r="5" spans="2:18" ht="15.75" x14ac:dyDescent="0.25">
      <c r="B5" s="106"/>
    </row>
    <row r="6" spans="2:18" ht="15.75" x14ac:dyDescent="0.25">
      <c r="B6" s="100">
        <v>39822</v>
      </c>
      <c r="E6" s="21"/>
      <c r="F6" s="21"/>
    </row>
    <row r="7" spans="2:18" x14ac:dyDescent="0.2">
      <c r="E7" s="22"/>
      <c r="F7" s="22"/>
      <c r="G7" s="22"/>
      <c r="H7" s="22"/>
      <c r="I7" s="22"/>
      <c r="J7" s="22"/>
    </row>
    <row r="8" spans="2:18" ht="13.5" thickBot="1" x14ac:dyDescent="0.25">
      <c r="E8" s="22"/>
      <c r="F8" s="22"/>
      <c r="G8" s="22"/>
      <c r="H8" s="22"/>
      <c r="I8" s="22"/>
      <c r="J8" s="22"/>
    </row>
    <row r="9" spans="2:18" ht="16.5" thickBot="1" x14ac:dyDescent="0.3">
      <c r="B9" s="106" t="s">
        <v>63</v>
      </c>
      <c r="C9" s="24"/>
      <c r="D9" s="123" t="str">
        <f>General!C9</f>
        <v>PIH - Boucancarre</v>
      </c>
      <c r="E9" s="124"/>
      <c r="F9" s="124"/>
      <c r="G9" s="125"/>
      <c r="H9" s="127"/>
      <c r="I9" s="127"/>
      <c r="J9" s="24"/>
      <c r="K9" s="24"/>
      <c r="L9" s="24"/>
      <c r="M9" s="24"/>
      <c r="N9" s="24"/>
      <c r="O9" s="24"/>
      <c r="P9" s="24"/>
      <c r="Q9" s="24"/>
      <c r="R9" s="24"/>
    </row>
    <row r="10" spans="2:18" ht="15.75" x14ac:dyDescent="0.25">
      <c r="B10" s="106" t="s">
        <v>61</v>
      </c>
      <c r="C10" s="24"/>
      <c r="D10" s="126"/>
      <c r="E10" s="127"/>
      <c r="F10" s="128"/>
      <c r="G10" s="127"/>
      <c r="H10" s="127"/>
      <c r="I10" s="127"/>
      <c r="J10" s="24"/>
      <c r="K10" s="24"/>
      <c r="L10" s="24"/>
      <c r="M10" s="24"/>
      <c r="N10" s="24"/>
      <c r="O10" s="24"/>
      <c r="P10" s="24"/>
      <c r="Q10" s="24"/>
      <c r="R10" s="24"/>
    </row>
    <row r="11" spans="2:18" ht="21" thickBot="1" x14ac:dyDescent="0.35">
      <c r="B11" s="23"/>
      <c r="C11" s="24"/>
      <c r="D11" s="25"/>
      <c r="E11" s="24"/>
      <c r="F11" s="26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2:18" x14ac:dyDescent="0.2">
      <c r="B12" s="27"/>
      <c r="C12" s="28"/>
      <c r="D12" s="29"/>
      <c r="E12" s="31"/>
      <c r="F12" s="143" t="s">
        <v>161</v>
      </c>
      <c r="G12" s="30"/>
      <c r="H12" s="144" t="s">
        <v>162</v>
      </c>
      <c r="I12" s="30"/>
      <c r="J12" s="144" t="s">
        <v>163</v>
      </c>
      <c r="K12" s="145"/>
      <c r="L12" s="144" t="s">
        <v>164</v>
      </c>
      <c r="M12" s="30"/>
      <c r="N12" s="28"/>
      <c r="O12" s="31"/>
      <c r="P12" s="28"/>
      <c r="Q12" s="31"/>
    </row>
    <row r="13" spans="2:18" x14ac:dyDescent="0.2">
      <c r="B13" s="32" t="s">
        <v>48</v>
      </c>
      <c r="C13" s="33" t="s">
        <v>49</v>
      </c>
      <c r="D13" s="34" t="s">
        <v>50</v>
      </c>
      <c r="E13" s="36" t="s">
        <v>51</v>
      </c>
      <c r="F13" s="146" t="s">
        <v>165</v>
      </c>
      <c r="G13" s="35"/>
      <c r="H13" s="146" t="s">
        <v>165</v>
      </c>
      <c r="I13" s="35"/>
      <c r="J13" s="147" t="s">
        <v>166</v>
      </c>
      <c r="K13" s="148" t="s">
        <v>166</v>
      </c>
      <c r="L13" s="147" t="s">
        <v>166</v>
      </c>
      <c r="M13" s="35" t="s">
        <v>166</v>
      </c>
      <c r="N13" s="33" t="s">
        <v>52</v>
      </c>
      <c r="O13" s="36" t="s">
        <v>53</v>
      </c>
      <c r="P13" s="33" t="s">
        <v>54</v>
      </c>
      <c r="Q13" s="36" t="s">
        <v>55</v>
      </c>
    </row>
    <row r="14" spans="2:18" x14ac:dyDescent="0.2">
      <c r="B14" s="32"/>
      <c r="C14" s="33"/>
      <c r="D14" s="34"/>
      <c r="E14" s="36" t="s">
        <v>56</v>
      </c>
      <c r="F14" s="148" t="s">
        <v>167</v>
      </c>
      <c r="G14" s="35" t="s">
        <v>168</v>
      </c>
      <c r="H14" s="37" t="s">
        <v>167</v>
      </c>
      <c r="I14" s="35" t="s">
        <v>168</v>
      </c>
      <c r="J14" s="147" t="s">
        <v>167</v>
      </c>
      <c r="K14" s="148" t="s">
        <v>168</v>
      </c>
      <c r="L14" s="147" t="s">
        <v>167</v>
      </c>
      <c r="M14" s="35" t="s">
        <v>168</v>
      </c>
      <c r="N14" s="33" t="s">
        <v>53</v>
      </c>
      <c r="O14" s="36" t="s">
        <v>57</v>
      </c>
      <c r="P14" s="33" t="s">
        <v>58</v>
      </c>
      <c r="Q14" s="36" t="s">
        <v>59</v>
      </c>
    </row>
    <row r="15" spans="2:18" ht="13.5" thickBot="1" x14ac:dyDescent="0.25">
      <c r="B15" s="38"/>
      <c r="C15" s="39"/>
      <c r="D15" s="40"/>
      <c r="E15" s="149"/>
      <c r="F15" s="150"/>
      <c r="G15" s="42"/>
      <c r="H15" s="41"/>
      <c r="I15" s="42"/>
      <c r="J15" s="151"/>
      <c r="K15" s="150"/>
      <c r="L15" s="151"/>
      <c r="M15" s="42"/>
      <c r="N15" s="44"/>
      <c r="O15" s="43" t="s">
        <v>51</v>
      </c>
      <c r="P15" s="44"/>
      <c r="Q15" s="43"/>
    </row>
    <row r="16" spans="2:18" ht="15" customHeight="1" x14ac:dyDescent="0.2">
      <c r="B16" s="45"/>
      <c r="C16" s="46"/>
      <c r="D16" s="47"/>
      <c r="E16" s="49"/>
      <c r="F16" s="50"/>
      <c r="G16" s="49"/>
      <c r="H16" s="48"/>
      <c r="I16" s="49"/>
      <c r="J16" s="50"/>
      <c r="K16" s="152"/>
      <c r="L16" s="153"/>
      <c r="M16" s="49"/>
      <c r="N16" s="50"/>
      <c r="O16" s="49"/>
      <c r="P16" s="50"/>
      <c r="Q16" s="49"/>
    </row>
    <row r="17" spans="2:17" ht="15" customHeight="1" x14ac:dyDescent="0.2">
      <c r="B17" s="51" t="s">
        <v>81</v>
      </c>
      <c r="C17" s="52">
        <v>4</v>
      </c>
      <c r="D17" s="53" t="s">
        <v>82</v>
      </c>
      <c r="E17" s="161">
        <v>50</v>
      </c>
      <c r="F17" s="163"/>
      <c r="G17" s="56"/>
      <c r="H17" s="55">
        <v>3</v>
      </c>
      <c r="I17" s="56">
        <v>3</v>
      </c>
      <c r="J17" s="57">
        <f t="shared" ref="J17:J64" si="0">C17*E17*F17</f>
        <v>0</v>
      </c>
      <c r="K17" s="154">
        <f t="shared" ref="K17:K64" si="1">C17*E17*G17</f>
        <v>0</v>
      </c>
      <c r="L17" s="155">
        <f>C17*E17*H17</f>
        <v>600</v>
      </c>
      <c r="M17" s="156">
        <f>C17*E17*I17</f>
        <v>600</v>
      </c>
      <c r="N17" s="57">
        <f>J17+K17+L17+M17</f>
        <v>1200</v>
      </c>
      <c r="O17" s="59">
        <f t="shared" ref="O17:O64" si="2">C17*E17</f>
        <v>200</v>
      </c>
      <c r="P17" s="60"/>
      <c r="Q17" s="61"/>
    </row>
    <row r="18" spans="2:17" ht="15" customHeight="1" x14ac:dyDescent="0.2">
      <c r="B18" s="51"/>
      <c r="C18" s="52">
        <v>2</v>
      </c>
      <c r="D18" s="53" t="s">
        <v>88</v>
      </c>
      <c r="E18" s="161">
        <v>200</v>
      </c>
      <c r="F18" s="163"/>
      <c r="G18" s="56"/>
      <c r="H18" s="55">
        <v>2</v>
      </c>
      <c r="I18" s="56">
        <v>2</v>
      </c>
      <c r="J18" s="57">
        <f>C18*E18*F18</f>
        <v>0</v>
      </c>
      <c r="K18" s="154">
        <f>C18*E18*G18</f>
        <v>0</v>
      </c>
      <c r="L18" s="155">
        <f>C18*E18*H18</f>
        <v>800</v>
      </c>
      <c r="M18" s="156">
        <f>C18*E18*I18</f>
        <v>800</v>
      </c>
      <c r="N18" s="57">
        <f>J18+K18+L18+M18</f>
        <v>1600</v>
      </c>
      <c r="O18" s="59">
        <f>C18*E18</f>
        <v>400</v>
      </c>
      <c r="P18" s="60"/>
      <c r="Q18" s="61"/>
    </row>
    <row r="19" spans="2:17" ht="15" customHeight="1" x14ac:dyDescent="0.2">
      <c r="B19" s="62"/>
      <c r="C19" s="52">
        <v>1</v>
      </c>
      <c r="D19" s="63" t="s">
        <v>89</v>
      </c>
      <c r="E19" s="162">
        <v>150</v>
      </c>
      <c r="F19" s="163"/>
      <c r="G19" s="56"/>
      <c r="H19" s="55">
        <v>4</v>
      </c>
      <c r="I19" s="56">
        <v>4</v>
      </c>
      <c r="J19" s="57">
        <f>C19*E19*F19</f>
        <v>0</v>
      </c>
      <c r="K19" s="154">
        <f>C19*E19*G19</f>
        <v>0</v>
      </c>
      <c r="L19" s="155">
        <f>C19*E19*H19</f>
        <v>600</v>
      </c>
      <c r="M19" s="156">
        <f>C19*E19*I19</f>
        <v>600</v>
      </c>
      <c r="N19" s="57">
        <f>J19+K19+L19+M19</f>
        <v>1200</v>
      </c>
      <c r="O19" s="59">
        <f>C19*E19</f>
        <v>150</v>
      </c>
      <c r="P19" s="60"/>
      <c r="Q19" s="61"/>
    </row>
    <row r="20" spans="2:17" ht="15" customHeight="1" x14ac:dyDescent="0.2">
      <c r="B20" s="62"/>
      <c r="C20" s="52">
        <v>1</v>
      </c>
      <c r="D20" s="63" t="s">
        <v>90</v>
      </c>
      <c r="E20" s="162">
        <v>50</v>
      </c>
      <c r="F20" s="163"/>
      <c r="G20" s="56"/>
      <c r="H20" s="55">
        <v>4</v>
      </c>
      <c r="I20" s="56">
        <v>20</v>
      </c>
      <c r="J20" s="57">
        <f t="shared" si="0"/>
        <v>0</v>
      </c>
      <c r="K20" s="154">
        <f t="shared" si="1"/>
        <v>0</v>
      </c>
      <c r="L20" s="155">
        <f t="shared" ref="L20:L66" si="3">C20*E20*H20</f>
        <v>200</v>
      </c>
      <c r="M20" s="156">
        <f t="shared" ref="M20:M66" si="4">C20*E20*I20</f>
        <v>1000</v>
      </c>
      <c r="N20" s="57">
        <f t="shared" ref="N20:N66" si="5">J20+K20+L20+M20</f>
        <v>1200</v>
      </c>
      <c r="O20" s="59">
        <f t="shared" si="2"/>
        <v>50</v>
      </c>
      <c r="P20" s="60"/>
      <c r="Q20" s="61"/>
    </row>
    <row r="21" spans="2:17" ht="15" customHeight="1" x14ac:dyDescent="0.2">
      <c r="B21" s="62"/>
      <c r="C21" s="52">
        <v>1</v>
      </c>
      <c r="D21" s="63" t="s">
        <v>92</v>
      </c>
      <c r="E21" s="162"/>
      <c r="F21" s="163"/>
      <c r="G21" s="56"/>
      <c r="H21" s="55"/>
      <c r="I21" s="56"/>
      <c r="J21" s="57">
        <f t="shared" si="0"/>
        <v>0</v>
      </c>
      <c r="K21" s="154">
        <f t="shared" si="1"/>
        <v>0</v>
      </c>
      <c r="L21" s="155">
        <f t="shared" si="3"/>
        <v>0</v>
      </c>
      <c r="M21" s="156">
        <f t="shared" si="4"/>
        <v>0</v>
      </c>
      <c r="N21" s="57">
        <f t="shared" si="5"/>
        <v>0</v>
      </c>
      <c r="O21" s="59">
        <f t="shared" si="2"/>
        <v>0</v>
      </c>
      <c r="P21" s="60"/>
      <c r="Q21" s="61"/>
    </row>
    <row r="22" spans="2:17" ht="15" customHeight="1" x14ac:dyDescent="0.2">
      <c r="B22" s="62"/>
      <c r="C22" s="52">
        <v>1</v>
      </c>
      <c r="D22" s="65" t="s">
        <v>91</v>
      </c>
      <c r="E22" s="162">
        <v>75</v>
      </c>
      <c r="F22" s="163"/>
      <c r="G22" s="56"/>
      <c r="H22" s="55">
        <v>4</v>
      </c>
      <c r="I22" s="56">
        <v>6</v>
      </c>
      <c r="J22" s="57">
        <f t="shared" si="0"/>
        <v>0</v>
      </c>
      <c r="K22" s="154">
        <f t="shared" si="1"/>
        <v>0</v>
      </c>
      <c r="L22" s="155">
        <f t="shared" si="3"/>
        <v>300</v>
      </c>
      <c r="M22" s="156">
        <f t="shared" si="4"/>
        <v>450</v>
      </c>
      <c r="N22" s="57">
        <f t="shared" si="5"/>
        <v>750</v>
      </c>
      <c r="O22" s="59">
        <f t="shared" si="2"/>
        <v>75</v>
      </c>
      <c r="P22" s="60"/>
      <c r="Q22" s="64"/>
    </row>
    <row r="23" spans="2:17" ht="15" customHeight="1" x14ac:dyDescent="0.2">
      <c r="B23" s="62"/>
      <c r="C23" s="52">
        <v>2</v>
      </c>
      <c r="D23" s="65" t="s">
        <v>93</v>
      </c>
      <c r="E23" s="162">
        <v>20</v>
      </c>
      <c r="F23" s="163"/>
      <c r="G23" s="56"/>
      <c r="H23" s="55">
        <v>4</v>
      </c>
      <c r="I23" s="56">
        <v>6</v>
      </c>
      <c r="J23" s="57">
        <f t="shared" si="0"/>
        <v>0</v>
      </c>
      <c r="K23" s="154">
        <f t="shared" si="1"/>
        <v>0</v>
      </c>
      <c r="L23" s="155">
        <f t="shared" si="3"/>
        <v>160</v>
      </c>
      <c r="M23" s="156">
        <f t="shared" si="4"/>
        <v>240</v>
      </c>
      <c r="N23" s="57">
        <f t="shared" si="5"/>
        <v>400</v>
      </c>
      <c r="O23" s="59">
        <f t="shared" si="2"/>
        <v>40</v>
      </c>
      <c r="P23" s="60"/>
      <c r="Q23" s="64"/>
    </row>
    <row r="24" spans="2:17" ht="15" customHeight="1" x14ac:dyDescent="0.2">
      <c r="B24" s="62"/>
      <c r="C24" s="52">
        <v>1</v>
      </c>
      <c r="D24" s="65" t="s">
        <v>94</v>
      </c>
      <c r="E24" s="162">
        <v>75</v>
      </c>
      <c r="F24" s="163"/>
      <c r="G24" s="56"/>
      <c r="H24" s="55">
        <v>4</v>
      </c>
      <c r="I24" s="56">
        <v>6</v>
      </c>
      <c r="J24" s="57">
        <f t="shared" si="0"/>
        <v>0</v>
      </c>
      <c r="K24" s="154">
        <f t="shared" si="1"/>
        <v>0</v>
      </c>
      <c r="L24" s="155">
        <f t="shared" si="3"/>
        <v>300</v>
      </c>
      <c r="M24" s="156">
        <f t="shared" si="4"/>
        <v>450</v>
      </c>
      <c r="N24" s="57">
        <f t="shared" si="5"/>
        <v>750</v>
      </c>
      <c r="O24" s="59">
        <f t="shared" si="2"/>
        <v>75</v>
      </c>
      <c r="P24" s="60"/>
      <c r="Q24" s="61"/>
    </row>
    <row r="25" spans="2:17" ht="15" customHeight="1" x14ac:dyDescent="0.2">
      <c r="B25" s="62"/>
      <c r="C25" s="52">
        <v>1</v>
      </c>
      <c r="D25" s="65" t="s">
        <v>170</v>
      </c>
      <c r="E25" s="162">
        <v>300</v>
      </c>
      <c r="F25" s="163">
        <v>3</v>
      </c>
      <c r="G25" s="56">
        <v>3</v>
      </c>
      <c r="H25" s="55"/>
      <c r="I25" s="56"/>
      <c r="J25" s="57">
        <f t="shared" si="0"/>
        <v>900</v>
      </c>
      <c r="K25" s="154">
        <f t="shared" si="1"/>
        <v>900</v>
      </c>
      <c r="L25" s="155">
        <f t="shared" si="3"/>
        <v>0</v>
      </c>
      <c r="M25" s="156">
        <f t="shared" si="4"/>
        <v>0</v>
      </c>
      <c r="N25" s="57">
        <f t="shared" si="5"/>
        <v>1800</v>
      </c>
      <c r="O25" s="59">
        <f t="shared" si="2"/>
        <v>300</v>
      </c>
      <c r="P25" s="60"/>
      <c r="Q25" s="61"/>
    </row>
    <row r="26" spans="2:17" ht="15" customHeight="1" x14ac:dyDescent="0.2">
      <c r="B26" s="62"/>
      <c r="C26" s="52">
        <v>1</v>
      </c>
      <c r="D26" s="65" t="s">
        <v>169</v>
      </c>
      <c r="E26" s="162">
        <v>200</v>
      </c>
      <c r="F26" s="163">
        <v>2</v>
      </c>
      <c r="G26" s="56">
        <v>1</v>
      </c>
      <c r="H26" s="55"/>
      <c r="I26" s="56"/>
      <c r="J26" s="57">
        <f t="shared" si="0"/>
        <v>400</v>
      </c>
      <c r="K26" s="154">
        <f t="shared" si="1"/>
        <v>200</v>
      </c>
      <c r="L26" s="155">
        <f t="shared" si="3"/>
        <v>0</v>
      </c>
      <c r="M26" s="156">
        <f t="shared" si="4"/>
        <v>0</v>
      </c>
      <c r="N26" s="57">
        <f t="shared" si="5"/>
        <v>600</v>
      </c>
      <c r="O26" s="59">
        <f t="shared" si="2"/>
        <v>200</v>
      </c>
      <c r="P26" s="60"/>
      <c r="Q26" s="61"/>
    </row>
    <row r="27" spans="2:17" ht="15" customHeight="1" x14ac:dyDescent="0.2">
      <c r="B27" s="62"/>
      <c r="C27" s="52">
        <v>1</v>
      </c>
      <c r="D27" s="63" t="s">
        <v>87</v>
      </c>
      <c r="E27" s="161">
        <v>70</v>
      </c>
      <c r="F27" s="163">
        <v>2</v>
      </c>
      <c r="G27" s="56">
        <v>1</v>
      </c>
      <c r="H27" s="55"/>
      <c r="I27" s="56"/>
      <c r="J27" s="57">
        <f>C27*E27*F27</f>
        <v>140</v>
      </c>
      <c r="K27" s="154">
        <f>C27*E27*G27</f>
        <v>70</v>
      </c>
      <c r="L27" s="155">
        <f t="shared" si="3"/>
        <v>0</v>
      </c>
      <c r="M27" s="156">
        <f t="shared" si="4"/>
        <v>0</v>
      </c>
      <c r="N27" s="57">
        <f>J27+K27+L27+M27</f>
        <v>210</v>
      </c>
      <c r="O27" s="59">
        <f>C27*E27</f>
        <v>70</v>
      </c>
      <c r="P27" s="60"/>
      <c r="Q27" s="61"/>
    </row>
    <row r="28" spans="2:17" ht="15" customHeight="1" x14ac:dyDescent="0.2">
      <c r="B28" s="62"/>
      <c r="C28" s="52"/>
      <c r="D28" s="65"/>
      <c r="E28" s="162"/>
      <c r="F28" s="163"/>
      <c r="G28" s="56"/>
      <c r="H28" s="55"/>
      <c r="I28" s="56"/>
      <c r="J28" s="57"/>
      <c r="K28" s="154"/>
      <c r="L28" s="155">
        <f>C28*E28*H28</f>
        <v>0</v>
      </c>
      <c r="M28" s="156">
        <f>C28*E28*I28</f>
        <v>0</v>
      </c>
      <c r="N28" s="57">
        <f>J28+K28+L28+M28</f>
        <v>0</v>
      </c>
      <c r="O28" s="59">
        <f>C28*E28</f>
        <v>0</v>
      </c>
      <c r="P28" s="60"/>
      <c r="Q28" s="61"/>
    </row>
    <row r="29" spans="2:17" ht="15" customHeight="1" x14ac:dyDescent="0.2">
      <c r="B29" s="62"/>
      <c r="C29" s="52"/>
      <c r="D29" s="65"/>
      <c r="E29" s="162"/>
      <c r="F29" s="163"/>
      <c r="G29" s="56"/>
      <c r="H29" s="55"/>
      <c r="I29" s="56"/>
      <c r="J29" s="57">
        <f t="shared" si="0"/>
        <v>0</v>
      </c>
      <c r="K29" s="154">
        <f t="shared" si="1"/>
        <v>0</v>
      </c>
      <c r="L29" s="155">
        <f t="shared" si="3"/>
        <v>0</v>
      </c>
      <c r="M29" s="156">
        <f t="shared" si="4"/>
        <v>0</v>
      </c>
      <c r="N29" s="57">
        <f t="shared" si="5"/>
        <v>0</v>
      </c>
      <c r="O29" s="59">
        <f t="shared" si="2"/>
        <v>0</v>
      </c>
      <c r="P29" s="60"/>
      <c r="Q29" s="61"/>
    </row>
    <row r="30" spans="2:17" ht="15" customHeight="1" x14ac:dyDescent="0.2">
      <c r="B30" s="141" t="s">
        <v>135</v>
      </c>
      <c r="C30" s="52"/>
      <c r="D30" s="63"/>
      <c r="E30" s="162"/>
      <c r="F30" s="163"/>
      <c r="G30" s="56"/>
      <c r="H30" s="55"/>
      <c r="I30" s="56"/>
      <c r="J30" s="57">
        <f t="shared" si="0"/>
        <v>0</v>
      </c>
      <c r="K30" s="154">
        <f t="shared" si="1"/>
        <v>0</v>
      </c>
      <c r="L30" s="155">
        <f t="shared" si="3"/>
        <v>0</v>
      </c>
      <c r="M30" s="156">
        <f t="shared" si="4"/>
        <v>0</v>
      </c>
      <c r="N30" s="57">
        <f t="shared" si="5"/>
        <v>0</v>
      </c>
      <c r="O30" s="59">
        <f t="shared" si="2"/>
        <v>0</v>
      </c>
      <c r="P30" s="60"/>
      <c r="Q30" s="61"/>
    </row>
    <row r="31" spans="2:17" ht="15" customHeight="1" x14ac:dyDescent="0.2">
      <c r="B31" s="62"/>
      <c r="C31" s="52"/>
      <c r="D31" s="65"/>
      <c r="E31" s="162"/>
      <c r="F31" s="163"/>
      <c r="G31" s="56"/>
      <c r="H31" s="55"/>
      <c r="I31" s="56"/>
      <c r="J31" s="57">
        <f t="shared" si="0"/>
        <v>0</v>
      </c>
      <c r="K31" s="154">
        <f t="shared" si="1"/>
        <v>0</v>
      </c>
      <c r="L31" s="155">
        <f t="shared" si="3"/>
        <v>0</v>
      </c>
      <c r="M31" s="156">
        <f t="shared" si="4"/>
        <v>0</v>
      </c>
      <c r="N31" s="57">
        <f t="shared" si="5"/>
        <v>0</v>
      </c>
      <c r="O31" s="59">
        <f t="shared" si="2"/>
        <v>0</v>
      </c>
      <c r="P31" s="60"/>
      <c r="Q31" s="61"/>
    </row>
    <row r="32" spans="2:17" x14ac:dyDescent="0.2">
      <c r="B32" s="62" t="s">
        <v>136</v>
      </c>
      <c r="C32" s="52">
        <v>1</v>
      </c>
      <c r="D32" s="65" t="s">
        <v>137</v>
      </c>
      <c r="E32" s="162">
        <v>600</v>
      </c>
      <c r="F32" s="163"/>
      <c r="G32" s="56"/>
      <c r="H32" s="55">
        <v>2</v>
      </c>
      <c r="I32" s="56">
        <v>1</v>
      </c>
      <c r="J32" s="57">
        <f t="shared" si="0"/>
        <v>0</v>
      </c>
      <c r="K32" s="154">
        <f t="shared" si="1"/>
        <v>0</v>
      </c>
      <c r="L32" s="155">
        <f t="shared" si="3"/>
        <v>1200</v>
      </c>
      <c r="M32" s="156">
        <f t="shared" si="4"/>
        <v>600</v>
      </c>
      <c r="N32" s="57">
        <f t="shared" si="5"/>
        <v>1800</v>
      </c>
      <c r="O32" s="59">
        <f t="shared" si="2"/>
        <v>600</v>
      </c>
      <c r="P32" s="60"/>
      <c r="Q32" s="61"/>
    </row>
    <row r="33" spans="2:17" ht="15" customHeight="1" x14ac:dyDescent="0.2">
      <c r="B33" s="62"/>
      <c r="C33" s="52">
        <v>1</v>
      </c>
      <c r="D33" s="65" t="s">
        <v>138</v>
      </c>
      <c r="E33" s="162">
        <v>200</v>
      </c>
      <c r="F33" s="163"/>
      <c r="G33" s="56"/>
      <c r="H33" s="55">
        <v>2</v>
      </c>
      <c r="I33" s="56">
        <v>1</v>
      </c>
      <c r="J33" s="57">
        <f t="shared" si="0"/>
        <v>0</v>
      </c>
      <c r="K33" s="154">
        <f t="shared" si="1"/>
        <v>0</v>
      </c>
      <c r="L33" s="155">
        <f t="shared" si="3"/>
        <v>400</v>
      </c>
      <c r="M33" s="156">
        <f t="shared" si="4"/>
        <v>200</v>
      </c>
      <c r="N33" s="57">
        <f t="shared" si="5"/>
        <v>600</v>
      </c>
      <c r="O33" s="59">
        <f t="shared" si="2"/>
        <v>200</v>
      </c>
      <c r="P33" s="60"/>
      <c r="Q33" s="61"/>
    </row>
    <row r="34" spans="2:17" ht="15" customHeight="1" x14ac:dyDescent="0.2">
      <c r="B34" s="62"/>
      <c r="C34" s="52">
        <v>1</v>
      </c>
      <c r="D34" s="65" t="s">
        <v>141</v>
      </c>
      <c r="E34" s="162">
        <v>1350</v>
      </c>
      <c r="F34" s="163"/>
      <c r="G34" s="56"/>
      <c r="H34" s="55">
        <v>2</v>
      </c>
      <c r="I34" s="56"/>
      <c r="J34" s="57">
        <f t="shared" si="0"/>
        <v>0</v>
      </c>
      <c r="K34" s="154">
        <f t="shared" si="1"/>
        <v>0</v>
      </c>
      <c r="L34" s="155">
        <f t="shared" si="3"/>
        <v>2700</v>
      </c>
      <c r="M34" s="156">
        <f t="shared" si="4"/>
        <v>0</v>
      </c>
      <c r="N34" s="57">
        <f t="shared" si="5"/>
        <v>2700</v>
      </c>
      <c r="O34" s="59">
        <f t="shared" si="2"/>
        <v>1350</v>
      </c>
      <c r="P34" s="60"/>
      <c r="Q34" s="61"/>
    </row>
    <row r="35" spans="2:17" ht="15" customHeight="1" x14ac:dyDescent="0.2">
      <c r="B35" s="62"/>
      <c r="C35" s="52">
        <v>1</v>
      </c>
      <c r="D35" s="65" t="s">
        <v>140</v>
      </c>
      <c r="E35" s="162">
        <v>1000</v>
      </c>
      <c r="F35" s="163"/>
      <c r="G35" s="56"/>
      <c r="H35" s="55">
        <v>2</v>
      </c>
      <c r="I35" s="56"/>
      <c r="J35" s="57">
        <f t="shared" si="0"/>
        <v>0</v>
      </c>
      <c r="K35" s="154">
        <f t="shared" si="1"/>
        <v>0</v>
      </c>
      <c r="L35" s="155">
        <f t="shared" si="3"/>
        <v>2000</v>
      </c>
      <c r="M35" s="156">
        <f t="shared" si="4"/>
        <v>0</v>
      </c>
      <c r="N35" s="57">
        <f t="shared" si="5"/>
        <v>2000</v>
      </c>
      <c r="O35" s="59">
        <f t="shared" si="2"/>
        <v>1000</v>
      </c>
      <c r="P35" s="60"/>
      <c r="Q35" s="61"/>
    </row>
    <row r="36" spans="2:17" ht="15" customHeight="1" x14ac:dyDescent="0.2">
      <c r="B36" s="62"/>
      <c r="C36" s="52">
        <v>1</v>
      </c>
      <c r="D36" s="65" t="s">
        <v>142</v>
      </c>
      <c r="E36" s="162">
        <v>150</v>
      </c>
      <c r="F36" s="163"/>
      <c r="G36" s="56"/>
      <c r="H36" s="55">
        <v>2</v>
      </c>
      <c r="I36" s="56">
        <v>1</v>
      </c>
      <c r="J36" s="57">
        <f t="shared" si="0"/>
        <v>0</v>
      </c>
      <c r="K36" s="154">
        <f t="shared" si="1"/>
        <v>0</v>
      </c>
      <c r="L36" s="155">
        <f t="shared" si="3"/>
        <v>300</v>
      </c>
      <c r="M36" s="156">
        <f t="shared" si="4"/>
        <v>150</v>
      </c>
      <c r="N36" s="57">
        <f t="shared" si="5"/>
        <v>450</v>
      </c>
      <c r="O36" s="59">
        <f t="shared" si="2"/>
        <v>150</v>
      </c>
      <c r="P36" s="60"/>
      <c r="Q36" s="61"/>
    </row>
    <row r="37" spans="2:17" ht="15" customHeight="1" x14ac:dyDescent="0.2">
      <c r="B37" s="62"/>
      <c r="C37" s="52"/>
      <c r="D37" s="65"/>
      <c r="E37" s="162"/>
      <c r="F37" s="163"/>
      <c r="G37" s="56"/>
      <c r="H37" s="55"/>
      <c r="I37" s="56"/>
      <c r="J37" s="57">
        <f t="shared" si="0"/>
        <v>0</v>
      </c>
      <c r="K37" s="154">
        <f t="shared" si="1"/>
        <v>0</v>
      </c>
      <c r="L37" s="155">
        <f t="shared" si="3"/>
        <v>0</v>
      </c>
      <c r="M37" s="156">
        <f t="shared" si="4"/>
        <v>0</v>
      </c>
      <c r="N37" s="57">
        <f t="shared" si="5"/>
        <v>0</v>
      </c>
      <c r="O37" s="59">
        <f t="shared" si="2"/>
        <v>0</v>
      </c>
      <c r="P37" s="60"/>
      <c r="Q37" s="61"/>
    </row>
    <row r="38" spans="2:17" ht="15" customHeight="1" x14ac:dyDescent="0.2">
      <c r="B38" s="62" t="s">
        <v>97</v>
      </c>
      <c r="C38" s="52">
        <v>1</v>
      </c>
      <c r="D38" s="65" t="s">
        <v>91</v>
      </c>
      <c r="E38" s="162">
        <v>75</v>
      </c>
      <c r="F38" s="163"/>
      <c r="G38" s="56"/>
      <c r="H38" s="55">
        <v>4</v>
      </c>
      <c r="I38" s="56">
        <v>4</v>
      </c>
      <c r="J38" s="57">
        <f t="shared" si="0"/>
        <v>0</v>
      </c>
      <c r="K38" s="154">
        <f t="shared" si="1"/>
        <v>0</v>
      </c>
      <c r="L38" s="155">
        <f t="shared" si="3"/>
        <v>300</v>
      </c>
      <c r="M38" s="156">
        <f t="shared" si="4"/>
        <v>300</v>
      </c>
      <c r="N38" s="57">
        <f t="shared" si="5"/>
        <v>600</v>
      </c>
      <c r="O38" s="59">
        <f t="shared" si="2"/>
        <v>75</v>
      </c>
      <c r="P38" s="60"/>
      <c r="Q38" s="61"/>
    </row>
    <row r="39" spans="2:17" ht="15" customHeight="1" x14ac:dyDescent="0.2">
      <c r="B39" s="62"/>
      <c r="C39" s="52">
        <v>1</v>
      </c>
      <c r="D39" s="65" t="s">
        <v>98</v>
      </c>
      <c r="E39" s="162">
        <v>75</v>
      </c>
      <c r="F39" s="163"/>
      <c r="G39" s="56"/>
      <c r="H39" s="55">
        <v>4</v>
      </c>
      <c r="I39" s="56">
        <v>4</v>
      </c>
      <c r="J39" s="57">
        <f t="shared" si="0"/>
        <v>0</v>
      </c>
      <c r="K39" s="154">
        <f t="shared" si="1"/>
        <v>0</v>
      </c>
      <c r="L39" s="155">
        <f t="shared" si="3"/>
        <v>300</v>
      </c>
      <c r="M39" s="156">
        <f t="shared" si="4"/>
        <v>300</v>
      </c>
      <c r="N39" s="57">
        <f t="shared" si="5"/>
        <v>600</v>
      </c>
      <c r="O39" s="59">
        <f t="shared" si="2"/>
        <v>75</v>
      </c>
      <c r="P39" s="60"/>
      <c r="Q39" s="61"/>
    </row>
    <row r="40" spans="2:17" ht="15" customHeight="1" x14ac:dyDescent="0.2">
      <c r="B40" s="62"/>
      <c r="C40" s="52">
        <v>1</v>
      </c>
      <c r="D40" s="65" t="s">
        <v>143</v>
      </c>
      <c r="E40" s="162">
        <v>50</v>
      </c>
      <c r="F40" s="163"/>
      <c r="G40" s="56"/>
      <c r="H40" s="55">
        <v>1</v>
      </c>
      <c r="I40" s="56">
        <v>1</v>
      </c>
      <c r="J40" s="57">
        <f t="shared" si="0"/>
        <v>0</v>
      </c>
      <c r="K40" s="154">
        <f t="shared" si="1"/>
        <v>0</v>
      </c>
      <c r="L40" s="155">
        <f t="shared" si="3"/>
        <v>50</v>
      </c>
      <c r="M40" s="156">
        <f t="shared" si="4"/>
        <v>50</v>
      </c>
      <c r="N40" s="57">
        <f t="shared" si="5"/>
        <v>100</v>
      </c>
      <c r="O40" s="59">
        <f t="shared" si="2"/>
        <v>50</v>
      </c>
      <c r="P40" s="60"/>
      <c r="Q40" s="61"/>
    </row>
    <row r="41" spans="2:17" ht="15" customHeight="1" x14ac:dyDescent="0.2">
      <c r="B41" s="62"/>
      <c r="C41" s="52"/>
      <c r="D41" s="65"/>
      <c r="E41" s="162"/>
      <c r="F41" s="163"/>
      <c r="G41" s="56"/>
      <c r="H41" s="55"/>
      <c r="I41" s="56"/>
      <c r="J41" s="57">
        <f t="shared" si="0"/>
        <v>0</v>
      </c>
      <c r="K41" s="154">
        <f t="shared" si="1"/>
        <v>0</v>
      </c>
      <c r="L41" s="155">
        <f t="shared" si="3"/>
        <v>0</v>
      </c>
      <c r="M41" s="156">
        <f t="shared" si="4"/>
        <v>0</v>
      </c>
      <c r="N41" s="57">
        <f t="shared" si="5"/>
        <v>0</v>
      </c>
      <c r="O41" s="59">
        <f t="shared" si="2"/>
        <v>0</v>
      </c>
      <c r="P41" s="60"/>
      <c r="Q41" s="61"/>
    </row>
    <row r="42" spans="2:17" ht="15" customHeight="1" x14ac:dyDescent="0.2">
      <c r="B42" s="62" t="s">
        <v>99</v>
      </c>
      <c r="C42" s="52">
        <v>2</v>
      </c>
      <c r="D42" s="63" t="s">
        <v>96</v>
      </c>
      <c r="E42" s="162">
        <v>20</v>
      </c>
      <c r="F42" s="163"/>
      <c r="G42" s="56"/>
      <c r="H42" s="55">
        <v>4</v>
      </c>
      <c r="I42" s="56">
        <v>4</v>
      </c>
      <c r="J42" s="57">
        <f t="shared" si="0"/>
        <v>0</v>
      </c>
      <c r="K42" s="154">
        <f t="shared" si="1"/>
        <v>0</v>
      </c>
      <c r="L42" s="155">
        <f t="shared" si="3"/>
        <v>160</v>
      </c>
      <c r="M42" s="156">
        <f t="shared" si="4"/>
        <v>160</v>
      </c>
      <c r="N42" s="57">
        <f t="shared" si="5"/>
        <v>320</v>
      </c>
      <c r="O42" s="59">
        <f t="shared" si="2"/>
        <v>40</v>
      </c>
      <c r="P42" s="60"/>
      <c r="Q42" s="61"/>
    </row>
    <row r="43" spans="2:17" ht="15" customHeight="1" x14ac:dyDescent="0.2">
      <c r="B43" s="62"/>
      <c r="C43" s="52">
        <v>3</v>
      </c>
      <c r="D43" s="63" t="s">
        <v>98</v>
      </c>
      <c r="E43" s="162">
        <v>75</v>
      </c>
      <c r="F43" s="163"/>
      <c r="G43" s="56"/>
      <c r="H43" s="55">
        <v>4</v>
      </c>
      <c r="I43" s="56">
        <v>4</v>
      </c>
      <c r="J43" s="57">
        <f t="shared" si="0"/>
        <v>0</v>
      </c>
      <c r="K43" s="154">
        <f t="shared" si="1"/>
        <v>0</v>
      </c>
      <c r="L43" s="155">
        <f t="shared" si="3"/>
        <v>900</v>
      </c>
      <c r="M43" s="156">
        <f t="shared" si="4"/>
        <v>900</v>
      </c>
      <c r="N43" s="57">
        <f t="shared" si="5"/>
        <v>1800</v>
      </c>
      <c r="O43" s="59">
        <f t="shared" si="2"/>
        <v>225</v>
      </c>
      <c r="P43" s="60"/>
      <c r="Q43" s="61"/>
    </row>
    <row r="44" spans="2:17" ht="15" customHeight="1" x14ac:dyDescent="0.2">
      <c r="B44" s="62"/>
      <c r="C44" s="52"/>
      <c r="D44" s="63"/>
      <c r="E44" s="162"/>
      <c r="F44" s="163"/>
      <c r="G44" s="56"/>
      <c r="H44" s="55"/>
      <c r="I44" s="56"/>
      <c r="J44" s="57">
        <f t="shared" si="0"/>
        <v>0</v>
      </c>
      <c r="K44" s="154">
        <f t="shared" si="1"/>
        <v>0</v>
      </c>
      <c r="L44" s="155">
        <f t="shared" si="3"/>
        <v>0</v>
      </c>
      <c r="M44" s="156">
        <f t="shared" si="4"/>
        <v>0</v>
      </c>
      <c r="N44" s="57">
        <f t="shared" si="5"/>
        <v>0</v>
      </c>
      <c r="O44" s="59">
        <f t="shared" si="2"/>
        <v>0</v>
      </c>
      <c r="P44" s="60"/>
      <c r="Q44" s="61"/>
    </row>
    <row r="45" spans="2:17" ht="15" customHeight="1" x14ac:dyDescent="0.2">
      <c r="B45" s="62" t="s">
        <v>144</v>
      </c>
      <c r="C45" s="52">
        <v>4</v>
      </c>
      <c r="D45" s="63" t="s">
        <v>94</v>
      </c>
      <c r="E45" s="162">
        <v>75</v>
      </c>
      <c r="F45" s="163"/>
      <c r="G45" s="56"/>
      <c r="H45" s="55">
        <v>4</v>
      </c>
      <c r="I45" s="56">
        <v>4</v>
      </c>
      <c r="J45" s="57">
        <f t="shared" si="0"/>
        <v>0</v>
      </c>
      <c r="K45" s="154">
        <f t="shared" si="1"/>
        <v>0</v>
      </c>
      <c r="L45" s="155">
        <f t="shared" si="3"/>
        <v>1200</v>
      </c>
      <c r="M45" s="156">
        <f t="shared" si="4"/>
        <v>1200</v>
      </c>
      <c r="N45" s="57">
        <f t="shared" si="5"/>
        <v>2400</v>
      </c>
      <c r="O45" s="59">
        <f t="shared" si="2"/>
        <v>300</v>
      </c>
      <c r="P45" s="60"/>
      <c r="Q45" s="61"/>
    </row>
    <row r="46" spans="2:17" ht="15" customHeight="1" x14ac:dyDescent="0.2">
      <c r="B46" s="62"/>
      <c r="C46" s="52">
        <v>4</v>
      </c>
      <c r="D46" s="63" t="s">
        <v>96</v>
      </c>
      <c r="E46" s="162">
        <v>20</v>
      </c>
      <c r="F46" s="163"/>
      <c r="G46" s="56"/>
      <c r="H46" s="55">
        <v>4</v>
      </c>
      <c r="I46" s="56">
        <v>4</v>
      </c>
      <c r="J46" s="57">
        <f t="shared" si="0"/>
        <v>0</v>
      </c>
      <c r="K46" s="154">
        <f t="shared" si="1"/>
        <v>0</v>
      </c>
      <c r="L46" s="155">
        <f t="shared" si="3"/>
        <v>320</v>
      </c>
      <c r="M46" s="156">
        <f t="shared" si="4"/>
        <v>320</v>
      </c>
      <c r="N46" s="57">
        <f t="shared" si="5"/>
        <v>640</v>
      </c>
      <c r="O46" s="59">
        <f t="shared" si="2"/>
        <v>80</v>
      </c>
      <c r="P46" s="60"/>
      <c r="Q46" s="61"/>
    </row>
    <row r="47" spans="2:17" ht="15" customHeight="1" x14ac:dyDescent="0.2">
      <c r="B47" s="62"/>
      <c r="C47" s="52">
        <v>4</v>
      </c>
      <c r="D47" s="63" t="s">
        <v>95</v>
      </c>
      <c r="E47" s="162">
        <v>75</v>
      </c>
      <c r="F47" s="163"/>
      <c r="G47" s="56"/>
      <c r="H47" s="55">
        <v>4</v>
      </c>
      <c r="I47" s="56">
        <v>4</v>
      </c>
      <c r="J47" s="57">
        <f t="shared" si="0"/>
        <v>0</v>
      </c>
      <c r="K47" s="154">
        <f t="shared" si="1"/>
        <v>0</v>
      </c>
      <c r="L47" s="155">
        <f t="shared" si="3"/>
        <v>1200</v>
      </c>
      <c r="M47" s="156">
        <f t="shared" si="4"/>
        <v>1200</v>
      </c>
      <c r="N47" s="57">
        <f t="shared" si="5"/>
        <v>2400</v>
      </c>
      <c r="O47" s="59">
        <f t="shared" si="2"/>
        <v>300</v>
      </c>
      <c r="P47" s="60"/>
      <c r="Q47" s="61"/>
    </row>
    <row r="48" spans="2:17" ht="15" customHeight="1" x14ac:dyDescent="0.2">
      <c r="B48" s="62"/>
      <c r="C48" s="52"/>
      <c r="D48" s="63"/>
      <c r="E48" s="162"/>
      <c r="F48" s="163"/>
      <c r="G48" s="56"/>
      <c r="H48" s="55"/>
      <c r="I48" s="56"/>
      <c r="J48" s="57">
        <f t="shared" si="0"/>
        <v>0</v>
      </c>
      <c r="K48" s="154">
        <f t="shared" si="1"/>
        <v>0</v>
      </c>
      <c r="L48" s="155">
        <f t="shared" si="3"/>
        <v>0</v>
      </c>
      <c r="M48" s="156">
        <f t="shared" si="4"/>
        <v>0</v>
      </c>
      <c r="N48" s="57">
        <f t="shared" si="5"/>
        <v>0</v>
      </c>
      <c r="O48" s="59">
        <f t="shared" si="2"/>
        <v>0</v>
      </c>
      <c r="P48" s="60"/>
      <c r="Q48" s="61"/>
    </row>
    <row r="49" spans="2:17" ht="15" customHeight="1" x14ac:dyDescent="0.2">
      <c r="B49" s="62" t="s">
        <v>145</v>
      </c>
      <c r="C49" s="52">
        <v>2</v>
      </c>
      <c r="D49" s="63" t="s">
        <v>91</v>
      </c>
      <c r="E49" s="162">
        <v>75</v>
      </c>
      <c r="F49" s="163"/>
      <c r="G49" s="56"/>
      <c r="H49" s="55">
        <v>4</v>
      </c>
      <c r="I49" s="56">
        <v>4</v>
      </c>
      <c r="J49" s="57">
        <f t="shared" si="0"/>
        <v>0</v>
      </c>
      <c r="K49" s="154">
        <f t="shared" si="1"/>
        <v>0</v>
      </c>
      <c r="L49" s="155">
        <f t="shared" si="3"/>
        <v>600</v>
      </c>
      <c r="M49" s="156">
        <f t="shared" si="4"/>
        <v>600</v>
      </c>
      <c r="N49" s="57">
        <f t="shared" si="5"/>
        <v>1200</v>
      </c>
      <c r="O49" s="59">
        <f t="shared" si="2"/>
        <v>150</v>
      </c>
      <c r="P49" s="60"/>
      <c r="Q49" s="61"/>
    </row>
    <row r="50" spans="2:17" x14ac:dyDescent="0.2">
      <c r="B50" s="62"/>
      <c r="C50" s="52">
        <v>4</v>
      </c>
      <c r="D50" s="63" t="s">
        <v>98</v>
      </c>
      <c r="E50" s="162">
        <v>100</v>
      </c>
      <c r="F50" s="163"/>
      <c r="G50" s="56"/>
      <c r="H50" s="55">
        <v>4</v>
      </c>
      <c r="I50" s="56">
        <v>4</v>
      </c>
      <c r="J50" s="57">
        <f t="shared" si="0"/>
        <v>0</v>
      </c>
      <c r="K50" s="154">
        <f t="shared" si="1"/>
        <v>0</v>
      </c>
      <c r="L50" s="155">
        <f t="shared" si="3"/>
        <v>1600</v>
      </c>
      <c r="M50" s="156">
        <f t="shared" si="4"/>
        <v>1600</v>
      </c>
      <c r="N50" s="57">
        <f t="shared" si="5"/>
        <v>3200</v>
      </c>
      <c r="O50" s="59">
        <f t="shared" si="2"/>
        <v>400</v>
      </c>
      <c r="P50" s="60"/>
      <c r="Q50" s="61"/>
    </row>
    <row r="51" spans="2:17" ht="15" customHeight="1" x14ac:dyDescent="0.2">
      <c r="B51" s="62"/>
      <c r="C51" s="52">
        <v>1</v>
      </c>
      <c r="D51" s="63" t="s">
        <v>100</v>
      </c>
      <c r="E51" s="162">
        <v>150</v>
      </c>
      <c r="F51" s="163"/>
      <c r="G51" s="56"/>
      <c r="H51" s="55">
        <v>4</v>
      </c>
      <c r="I51" s="56"/>
      <c r="J51" s="57">
        <f t="shared" si="0"/>
        <v>0</v>
      </c>
      <c r="K51" s="154">
        <f t="shared" si="1"/>
        <v>0</v>
      </c>
      <c r="L51" s="155">
        <f t="shared" si="3"/>
        <v>600</v>
      </c>
      <c r="M51" s="156">
        <f t="shared" si="4"/>
        <v>0</v>
      </c>
      <c r="N51" s="57">
        <f t="shared" si="5"/>
        <v>600</v>
      </c>
      <c r="O51" s="59">
        <f t="shared" si="2"/>
        <v>150</v>
      </c>
      <c r="P51" s="60"/>
      <c r="Q51" s="61"/>
    </row>
    <row r="52" spans="2:17" ht="15" customHeight="1" x14ac:dyDescent="0.2">
      <c r="B52" s="62"/>
      <c r="C52" s="52">
        <v>6</v>
      </c>
      <c r="D52" s="63" t="s">
        <v>96</v>
      </c>
      <c r="E52" s="162">
        <v>20</v>
      </c>
      <c r="F52" s="163"/>
      <c r="G52" s="56"/>
      <c r="H52" s="55">
        <v>2</v>
      </c>
      <c r="I52" s="56"/>
      <c r="J52" s="57">
        <f t="shared" si="0"/>
        <v>0</v>
      </c>
      <c r="K52" s="154">
        <f t="shared" si="1"/>
        <v>0</v>
      </c>
      <c r="L52" s="155">
        <f t="shared" si="3"/>
        <v>240</v>
      </c>
      <c r="M52" s="156">
        <f t="shared" si="4"/>
        <v>0</v>
      </c>
      <c r="N52" s="57">
        <f t="shared" si="5"/>
        <v>240</v>
      </c>
      <c r="O52" s="59">
        <f t="shared" si="2"/>
        <v>120</v>
      </c>
      <c r="P52" s="60"/>
      <c r="Q52" s="61"/>
    </row>
    <row r="53" spans="2:17" ht="15" customHeight="1" x14ac:dyDescent="0.2">
      <c r="B53" s="62"/>
      <c r="C53" s="52"/>
      <c r="D53" s="63"/>
      <c r="E53" s="162"/>
      <c r="F53" s="163"/>
      <c r="G53" s="56"/>
      <c r="H53" s="55"/>
      <c r="I53" s="56"/>
      <c r="J53" s="57">
        <f t="shared" si="0"/>
        <v>0</v>
      </c>
      <c r="K53" s="154">
        <f t="shared" si="1"/>
        <v>0</v>
      </c>
      <c r="L53" s="155">
        <f t="shared" si="3"/>
        <v>0</v>
      </c>
      <c r="M53" s="156">
        <f t="shared" si="4"/>
        <v>0</v>
      </c>
      <c r="N53" s="57">
        <f t="shared" si="5"/>
        <v>0</v>
      </c>
      <c r="O53" s="59">
        <f t="shared" si="2"/>
        <v>0</v>
      </c>
      <c r="P53" s="60"/>
      <c r="Q53" s="61"/>
    </row>
    <row r="54" spans="2:17" ht="15" customHeight="1" x14ac:dyDescent="0.2">
      <c r="B54" s="62" t="s">
        <v>146</v>
      </c>
      <c r="C54" s="52">
        <v>2</v>
      </c>
      <c r="D54" s="63" t="s">
        <v>91</v>
      </c>
      <c r="E54" s="162">
        <v>75</v>
      </c>
      <c r="F54" s="163"/>
      <c r="G54" s="56"/>
      <c r="H54" s="55">
        <v>4</v>
      </c>
      <c r="I54" s="56">
        <v>4</v>
      </c>
      <c r="J54" s="57">
        <f t="shared" si="0"/>
        <v>0</v>
      </c>
      <c r="K54" s="154">
        <f t="shared" si="1"/>
        <v>0</v>
      </c>
      <c r="L54" s="155">
        <f t="shared" si="3"/>
        <v>600</v>
      </c>
      <c r="M54" s="156">
        <f t="shared" si="4"/>
        <v>600</v>
      </c>
      <c r="N54" s="57">
        <f t="shared" si="5"/>
        <v>1200</v>
      </c>
      <c r="O54" s="59">
        <f t="shared" si="2"/>
        <v>150</v>
      </c>
      <c r="P54" s="60"/>
      <c r="Q54" s="61"/>
    </row>
    <row r="55" spans="2:17" ht="15" customHeight="1" x14ac:dyDescent="0.2">
      <c r="B55" s="62"/>
      <c r="C55" s="52">
        <v>2</v>
      </c>
      <c r="D55" s="63" t="s">
        <v>98</v>
      </c>
      <c r="E55" s="162">
        <v>75</v>
      </c>
      <c r="F55" s="163"/>
      <c r="G55" s="56"/>
      <c r="H55" s="55">
        <v>4</v>
      </c>
      <c r="I55" s="56">
        <v>4</v>
      </c>
      <c r="J55" s="57">
        <f t="shared" si="0"/>
        <v>0</v>
      </c>
      <c r="K55" s="154">
        <f t="shared" si="1"/>
        <v>0</v>
      </c>
      <c r="L55" s="155">
        <f t="shared" si="3"/>
        <v>600</v>
      </c>
      <c r="M55" s="156">
        <f t="shared" si="4"/>
        <v>600</v>
      </c>
      <c r="N55" s="57">
        <f t="shared" si="5"/>
        <v>1200</v>
      </c>
      <c r="O55" s="59">
        <f t="shared" si="2"/>
        <v>150</v>
      </c>
      <c r="P55" s="60"/>
      <c r="Q55" s="61"/>
    </row>
    <row r="56" spans="2:17" ht="15" customHeight="1" x14ac:dyDescent="0.2">
      <c r="B56" s="62"/>
      <c r="C56" s="52">
        <v>2</v>
      </c>
      <c r="D56" s="63" t="s">
        <v>96</v>
      </c>
      <c r="E56" s="162">
        <v>20</v>
      </c>
      <c r="F56" s="163"/>
      <c r="G56" s="56"/>
      <c r="H56" s="55"/>
      <c r="I56" s="56">
        <v>4</v>
      </c>
      <c r="J56" s="57">
        <f t="shared" si="0"/>
        <v>0</v>
      </c>
      <c r="K56" s="154">
        <f t="shared" si="1"/>
        <v>0</v>
      </c>
      <c r="L56" s="155">
        <f t="shared" si="3"/>
        <v>0</v>
      </c>
      <c r="M56" s="156">
        <f t="shared" si="4"/>
        <v>160</v>
      </c>
      <c r="N56" s="57">
        <f t="shared" si="5"/>
        <v>160</v>
      </c>
      <c r="O56" s="59">
        <f t="shared" si="2"/>
        <v>40</v>
      </c>
      <c r="P56" s="60"/>
      <c r="Q56" s="61"/>
    </row>
    <row r="57" spans="2:17" ht="15" customHeight="1" x14ac:dyDescent="0.2">
      <c r="B57" s="62"/>
      <c r="C57" s="52"/>
      <c r="D57" s="63"/>
      <c r="E57" s="162"/>
      <c r="F57" s="163"/>
      <c r="G57" s="56"/>
      <c r="H57" s="55"/>
      <c r="I57" s="56"/>
      <c r="J57" s="57">
        <f t="shared" si="0"/>
        <v>0</v>
      </c>
      <c r="K57" s="154">
        <f t="shared" si="1"/>
        <v>0</v>
      </c>
      <c r="L57" s="155">
        <f t="shared" si="3"/>
        <v>0</v>
      </c>
      <c r="M57" s="156">
        <f t="shared" si="4"/>
        <v>0</v>
      </c>
      <c r="N57" s="57">
        <f t="shared" si="5"/>
        <v>0</v>
      </c>
      <c r="O57" s="59">
        <f t="shared" si="2"/>
        <v>0</v>
      </c>
      <c r="P57" s="60"/>
      <c r="Q57" s="61"/>
    </row>
    <row r="58" spans="2:17" ht="15" customHeight="1" x14ac:dyDescent="0.2">
      <c r="B58" s="62" t="s">
        <v>147</v>
      </c>
      <c r="C58" s="52">
        <v>1</v>
      </c>
      <c r="D58" s="63" t="s">
        <v>93</v>
      </c>
      <c r="E58" s="162">
        <v>20</v>
      </c>
      <c r="F58" s="163"/>
      <c r="G58" s="56"/>
      <c r="H58" s="55"/>
      <c r="I58" s="56">
        <v>4</v>
      </c>
      <c r="J58" s="57">
        <f t="shared" si="0"/>
        <v>0</v>
      </c>
      <c r="K58" s="154">
        <f t="shared" si="1"/>
        <v>0</v>
      </c>
      <c r="L58" s="155">
        <f t="shared" si="3"/>
        <v>0</v>
      </c>
      <c r="M58" s="156">
        <f t="shared" si="4"/>
        <v>80</v>
      </c>
      <c r="N58" s="57">
        <f t="shared" si="5"/>
        <v>80</v>
      </c>
      <c r="O58" s="59">
        <f t="shared" si="2"/>
        <v>20</v>
      </c>
      <c r="P58" s="60"/>
      <c r="Q58" s="61"/>
    </row>
    <row r="59" spans="2:17" ht="15" customHeight="1" x14ac:dyDescent="0.2">
      <c r="B59" s="62"/>
      <c r="C59" s="52">
        <v>1</v>
      </c>
      <c r="D59" s="63" t="s">
        <v>94</v>
      </c>
      <c r="E59" s="162">
        <v>75</v>
      </c>
      <c r="F59" s="163"/>
      <c r="G59" s="56"/>
      <c r="H59" s="55">
        <v>4</v>
      </c>
      <c r="I59" s="56">
        <v>4</v>
      </c>
      <c r="J59" s="57">
        <f t="shared" si="0"/>
        <v>0</v>
      </c>
      <c r="K59" s="154">
        <f t="shared" si="1"/>
        <v>0</v>
      </c>
      <c r="L59" s="155">
        <f t="shared" si="3"/>
        <v>300</v>
      </c>
      <c r="M59" s="156">
        <f t="shared" si="4"/>
        <v>300</v>
      </c>
      <c r="N59" s="57">
        <f t="shared" si="5"/>
        <v>600</v>
      </c>
      <c r="O59" s="59">
        <f t="shared" si="2"/>
        <v>75</v>
      </c>
      <c r="P59" s="60"/>
      <c r="Q59" s="61"/>
    </row>
    <row r="60" spans="2:17" ht="15" customHeight="1" x14ac:dyDescent="0.2">
      <c r="B60" s="62"/>
      <c r="C60" s="52">
        <v>1</v>
      </c>
      <c r="D60" s="63" t="s">
        <v>89</v>
      </c>
      <c r="E60" s="162">
        <v>75</v>
      </c>
      <c r="F60" s="163"/>
      <c r="G60" s="56"/>
      <c r="H60" s="55">
        <v>4</v>
      </c>
      <c r="I60" s="56">
        <v>4</v>
      </c>
      <c r="J60" s="57">
        <f t="shared" si="0"/>
        <v>0</v>
      </c>
      <c r="K60" s="154">
        <f t="shared" si="1"/>
        <v>0</v>
      </c>
      <c r="L60" s="155">
        <f t="shared" si="3"/>
        <v>300</v>
      </c>
      <c r="M60" s="156">
        <f t="shared" si="4"/>
        <v>300</v>
      </c>
      <c r="N60" s="57">
        <f t="shared" si="5"/>
        <v>600</v>
      </c>
      <c r="O60" s="59">
        <f t="shared" si="2"/>
        <v>75</v>
      </c>
      <c r="P60" s="60"/>
      <c r="Q60" s="61"/>
    </row>
    <row r="61" spans="2:17" ht="15" customHeight="1" x14ac:dyDescent="0.2">
      <c r="B61" s="62"/>
      <c r="C61" s="52"/>
      <c r="D61" s="63"/>
      <c r="E61" s="162"/>
      <c r="F61" s="163"/>
      <c r="G61" s="56"/>
      <c r="H61" s="55"/>
      <c r="I61" s="56"/>
      <c r="J61" s="57">
        <f t="shared" si="0"/>
        <v>0</v>
      </c>
      <c r="K61" s="154">
        <f t="shared" si="1"/>
        <v>0</v>
      </c>
      <c r="L61" s="155">
        <f t="shared" si="3"/>
        <v>0</v>
      </c>
      <c r="M61" s="156">
        <f t="shared" si="4"/>
        <v>0</v>
      </c>
      <c r="N61" s="57">
        <f t="shared" si="5"/>
        <v>0</v>
      </c>
      <c r="O61" s="59">
        <f t="shared" si="2"/>
        <v>0</v>
      </c>
      <c r="P61" s="60"/>
      <c r="Q61" s="61"/>
    </row>
    <row r="62" spans="2:17" ht="15" customHeight="1" x14ac:dyDescent="0.2">
      <c r="B62" s="62" t="s">
        <v>148</v>
      </c>
      <c r="C62" s="52">
        <v>1</v>
      </c>
      <c r="D62" s="63" t="s">
        <v>94</v>
      </c>
      <c r="E62" s="162">
        <v>75</v>
      </c>
      <c r="F62" s="163"/>
      <c r="G62" s="56"/>
      <c r="H62" s="55">
        <v>4</v>
      </c>
      <c r="I62" s="56">
        <v>4</v>
      </c>
      <c r="J62" s="57">
        <f t="shared" si="0"/>
        <v>0</v>
      </c>
      <c r="K62" s="154">
        <f t="shared" si="1"/>
        <v>0</v>
      </c>
      <c r="L62" s="155">
        <f t="shared" si="3"/>
        <v>300</v>
      </c>
      <c r="M62" s="156">
        <f t="shared" si="4"/>
        <v>300</v>
      </c>
      <c r="N62" s="57">
        <f t="shared" si="5"/>
        <v>600</v>
      </c>
      <c r="O62" s="59">
        <f t="shared" si="2"/>
        <v>75</v>
      </c>
      <c r="P62" s="60"/>
      <c r="Q62" s="61"/>
    </row>
    <row r="63" spans="2:17" ht="15" customHeight="1" x14ac:dyDescent="0.2">
      <c r="B63" s="62"/>
      <c r="C63" s="52">
        <v>2</v>
      </c>
      <c r="D63" s="63" t="s">
        <v>96</v>
      </c>
      <c r="E63" s="162">
        <v>20</v>
      </c>
      <c r="F63" s="163"/>
      <c r="G63" s="56"/>
      <c r="H63" s="55"/>
      <c r="I63" s="56">
        <v>4</v>
      </c>
      <c r="J63" s="57">
        <f t="shared" si="0"/>
        <v>0</v>
      </c>
      <c r="K63" s="154">
        <f t="shared" si="1"/>
        <v>0</v>
      </c>
      <c r="L63" s="155">
        <f t="shared" si="3"/>
        <v>0</v>
      </c>
      <c r="M63" s="156">
        <f t="shared" si="4"/>
        <v>160</v>
      </c>
      <c r="N63" s="57">
        <f t="shared" si="5"/>
        <v>160</v>
      </c>
      <c r="O63" s="59">
        <f t="shared" si="2"/>
        <v>40</v>
      </c>
      <c r="P63" s="60"/>
      <c r="Q63" s="61"/>
    </row>
    <row r="64" spans="2:17" ht="15" customHeight="1" x14ac:dyDescent="0.2">
      <c r="B64" s="62"/>
      <c r="C64" s="52"/>
      <c r="D64" s="63"/>
      <c r="E64" s="162"/>
      <c r="F64" s="163"/>
      <c r="G64" s="56"/>
      <c r="H64" s="55"/>
      <c r="I64" s="56"/>
      <c r="J64" s="57">
        <f t="shared" si="0"/>
        <v>0</v>
      </c>
      <c r="K64" s="154">
        <f t="shared" si="1"/>
        <v>0</v>
      </c>
      <c r="L64" s="155">
        <f t="shared" si="3"/>
        <v>0</v>
      </c>
      <c r="M64" s="156">
        <f t="shared" si="4"/>
        <v>0</v>
      </c>
      <c r="N64" s="57">
        <f t="shared" si="5"/>
        <v>0</v>
      </c>
      <c r="O64" s="59">
        <f t="shared" si="2"/>
        <v>0</v>
      </c>
      <c r="P64" s="60"/>
      <c r="Q64" s="61"/>
    </row>
    <row r="65" spans="2:17" ht="15" customHeight="1" x14ac:dyDescent="0.2">
      <c r="B65" s="62" t="s">
        <v>149</v>
      </c>
      <c r="C65" s="52">
        <v>3</v>
      </c>
      <c r="D65" s="63" t="s">
        <v>96</v>
      </c>
      <c r="E65" s="162">
        <v>20</v>
      </c>
      <c r="F65" s="163"/>
      <c r="G65" s="56"/>
      <c r="H65" s="55"/>
      <c r="I65" s="56">
        <v>4</v>
      </c>
      <c r="J65" s="57">
        <f t="shared" ref="J65:J124" si="6">C65*E65*F65</f>
        <v>0</v>
      </c>
      <c r="K65" s="154">
        <f t="shared" ref="K65:K124" si="7">C65*E65*G65</f>
        <v>0</v>
      </c>
      <c r="L65" s="155">
        <f t="shared" si="3"/>
        <v>0</v>
      </c>
      <c r="M65" s="156">
        <f t="shared" si="4"/>
        <v>240</v>
      </c>
      <c r="N65" s="57">
        <f t="shared" si="5"/>
        <v>240</v>
      </c>
      <c r="O65" s="59">
        <f t="shared" ref="O65:O124" si="8">C65*E65</f>
        <v>60</v>
      </c>
      <c r="P65" s="60"/>
      <c r="Q65" s="61"/>
    </row>
    <row r="66" spans="2:17" ht="15" customHeight="1" x14ac:dyDescent="0.2">
      <c r="B66" s="62"/>
      <c r="C66" s="52">
        <v>1</v>
      </c>
      <c r="D66" s="63" t="s">
        <v>94</v>
      </c>
      <c r="E66" s="162">
        <v>75</v>
      </c>
      <c r="F66" s="163"/>
      <c r="G66" s="56"/>
      <c r="H66" s="55">
        <v>4</v>
      </c>
      <c r="I66" s="56">
        <v>4</v>
      </c>
      <c r="J66" s="57">
        <f t="shared" si="6"/>
        <v>0</v>
      </c>
      <c r="K66" s="154">
        <f t="shared" si="7"/>
        <v>0</v>
      </c>
      <c r="L66" s="155">
        <f t="shared" si="3"/>
        <v>300</v>
      </c>
      <c r="M66" s="156">
        <f t="shared" si="4"/>
        <v>300</v>
      </c>
      <c r="N66" s="57">
        <f t="shared" si="5"/>
        <v>600</v>
      </c>
      <c r="O66" s="59">
        <f t="shared" si="8"/>
        <v>75</v>
      </c>
      <c r="P66" s="60"/>
      <c r="Q66" s="61"/>
    </row>
    <row r="67" spans="2:17" ht="15" customHeight="1" x14ac:dyDescent="0.2">
      <c r="B67" s="62"/>
      <c r="C67" s="52"/>
      <c r="D67" s="63"/>
      <c r="E67" s="162"/>
      <c r="F67" s="163"/>
      <c r="G67" s="56"/>
      <c r="H67" s="55"/>
      <c r="I67" s="56"/>
      <c r="J67" s="57">
        <f t="shared" si="6"/>
        <v>0</v>
      </c>
      <c r="K67" s="154">
        <f t="shared" si="7"/>
        <v>0</v>
      </c>
      <c r="L67" s="155">
        <f t="shared" ref="L67:L124" si="9">C67*E67*H67</f>
        <v>0</v>
      </c>
      <c r="M67" s="156">
        <f t="shared" ref="M67:M124" si="10">C67*E67*I67</f>
        <v>0</v>
      </c>
      <c r="N67" s="57">
        <f t="shared" ref="N67:N124" si="11">J67+K67+L67+M67</f>
        <v>0</v>
      </c>
      <c r="O67" s="59">
        <f t="shared" si="8"/>
        <v>0</v>
      </c>
      <c r="P67" s="60"/>
      <c r="Q67" s="61"/>
    </row>
    <row r="68" spans="2:17" ht="15" customHeight="1" x14ac:dyDescent="0.2">
      <c r="B68" s="62" t="s">
        <v>150</v>
      </c>
      <c r="C68" s="52">
        <v>2</v>
      </c>
      <c r="D68" s="63" t="s">
        <v>96</v>
      </c>
      <c r="E68" s="162">
        <v>20</v>
      </c>
      <c r="F68" s="163"/>
      <c r="G68" s="56"/>
      <c r="H68" s="55"/>
      <c r="I68" s="56">
        <v>4</v>
      </c>
      <c r="J68" s="57">
        <f t="shared" si="6"/>
        <v>0</v>
      </c>
      <c r="K68" s="154">
        <f t="shared" si="7"/>
        <v>0</v>
      </c>
      <c r="L68" s="155">
        <f t="shared" si="9"/>
        <v>0</v>
      </c>
      <c r="M68" s="156">
        <f t="shared" si="10"/>
        <v>160</v>
      </c>
      <c r="N68" s="57">
        <f t="shared" si="11"/>
        <v>160</v>
      </c>
      <c r="O68" s="59">
        <f t="shared" si="8"/>
        <v>40</v>
      </c>
      <c r="P68" s="60"/>
      <c r="Q68" s="61"/>
    </row>
    <row r="69" spans="2:17" ht="15" customHeight="1" x14ac:dyDescent="0.2">
      <c r="B69" s="62"/>
      <c r="C69" s="52">
        <v>1</v>
      </c>
      <c r="D69" s="63" t="s">
        <v>94</v>
      </c>
      <c r="E69" s="162">
        <v>75</v>
      </c>
      <c r="F69" s="163"/>
      <c r="G69" s="56"/>
      <c r="H69" s="55">
        <v>4</v>
      </c>
      <c r="I69" s="56">
        <v>4</v>
      </c>
      <c r="J69" s="57">
        <f t="shared" si="6"/>
        <v>0</v>
      </c>
      <c r="K69" s="154">
        <f t="shared" si="7"/>
        <v>0</v>
      </c>
      <c r="L69" s="155">
        <f t="shared" si="9"/>
        <v>300</v>
      </c>
      <c r="M69" s="156">
        <f t="shared" si="10"/>
        <v>300</v>
      </c>
      <c r="N69" s="57">
        <f t="shared" si="11"/>
        <v>600</v>
      </c>
      <c r="O69" s="59">
        <f t="shared" si="8"/>
        <v>75</v>
      </c>
      <c r="P69" s="60"/>
      <c r="Q69" s="61"/>
    </row>
    <row r="70" spans="2:17" ht="15" customHeight="1" x14ac:dyDescent="0.2">
      <c r="B70" s="62"/>
      <c r="C70" s="52"/>
      <c r="D70" s="63"/>
      <c r="E70" s="162"/>
      <c r="F70" s="163"/>
      <c r="G70" s="56"/>
      <c r="H70" s="55"/>
      <c r="I70" s="56"/>
      <c r="J70" s="57">
        <f t="shared" si="6"/>
        <v>0</v>
      </c>
      <c r="K70" s="154">
        <f t="shared" si="7"/>
        <v>0</v>
      </c>
      <c r="L70" s="155">
        <f t="shared" si="9"/>
        <v>0</v>
      </c>
      <c r="M70" s="156">
        <f t="shared" si="10"/>
        <v>0</v>
      </c>
      <c r="N70" s="57">
        <f t="shared" si="11"/>
        <v>0</v>
      </c>
      <c r="O70" s="59">
        <f t="shared" si="8"/>
        <v>0</v>
      </c>
      <c r="P70" s="60"/>
      <c r="Q70" s="61"/>
    </row>
    <row r="71" spans="2:17" ht="15" customHeight="1" x14ac:dyDescent="0.2">
      <c r="B71" s="62" t="s">
        <v>151</v>
      </c>
      <c r="C71" s="52">
        <v>6</v>
      </c>
      <c r="D71" s="63" t="s">
        <v>95</v>
      </c>
      <c r="E71" s="162">
        <v>75</v>
      </c>
      <c r="F71" s="163"/>
      <c r="G71" s="56"/>
      <c r="H71" s="55">
        <v>4</v>
      </c>
      <c r="I71" s="56">
        <v>4</v>
      </c>
      <c r="J71" s="57">
        <f t="shared" si="6"/>
        <v>0</v>
      </c>
      <c r="K71" s="154">
        <f t="shared" si="7"/>
        <v>0</v>
      </c>
      <c r="L71" s="155">
        <f t="shared" si="9"/>
        <v>1800</v>
      </c>
      <c r="M71" s="156">
        <f t="shared" si="10"/>
        <v>1800</v>
      </c>
      <c r="N71" s="57">
        <f t="shared" si="11"/>
        <v>3600</v>
      </c>
      <c r="O71" s="59">
        <f t="shared" si="8"/>
        <v>450</v>
      </c>
      <c r="P71" s="60"/>
      <c r="Q71" s="61"/>
    </row>
    <row r="72" spans="2:17" x14ac:dyDescent="0.2">
      <c r="B72" s="62"/>
      <c r="C72" s="52">
        <v>1</v>
      </c>
      <c r="D72" s="63" t="s">
        <v>94</v>
      </c>
      <c r="E72" s="162">
        <v>75</v>
      </c>
      <c r="F72" s="163"/>
      <c r="G72" s="56"/>
      <c r="H72" s="55">
        <v>4</v>
      </c>
      <c r="I72" s="56">
        <v>4</v>
      </c>
      <c r="J72" s="57">
        <f t="shared" si="6"/>
        <v>0</v>
      </c>
      <c r="K72" s="154">
        <f t="shared" si="7"/>
        <v>0</v>
      </c>
      <c r="L72" s="155">
        <f t="shared" si="9"/>
        <v>300</v>
      </c>
      <c r="M72" s="156">
        <f t="shared" si="10"/>
        <v>300</v>
      </c>
      <c r="N72" s="57">
        <f t="shared" si="11"/>
        <v>600</v>
      </c>
      <c r="O72" s="59">
        <f t="shared" si="8"/>
        <v>75</v>
      </c>
      <c r="P72" s="60"/>
      <c r="Q72" s="61"/>
    </row>
    <row r="73" spans="2:17" x14ac:dyDescent="0.2">
      <c r="B73" s="62"/>
      <c r="C73" s="52">
        <v>2</v>
      </c>
      <c r="D73" s="63" t="s">
        <v>96</v>
      </c>
      <c r="E73" s="162">
        <v>20</v>
      </c>
      <c r="F73" s="163"/>
      <c r="G73" s="56"/>
      <c r="H73" s="55">
        <v>4</v>
      </c>
      <c r="I73" s="56">
        <v>4</v>
      </c>
      <c r="J73" s="57">
        <f t="shared" si="6"/>
        <v>0</v>
      </c>
      <c r="K73" s="154">
        <f t="shared" si="7"/>
        <v>0</v>
      </c>
      <c r="L73" s="155">
        <f t="shared" si="9"/>
        <v>160</v>
      </c>
      <c r="M73" s="156">
        <f t="shared" si="10"/>
        <v>160</v>
      </c>
      <c r="N73" s="57">
        <f t="shared" si="11"/>
        <v>320</v>
      </c>
      <c r="O73" s="59">
        <f t="shared" si="8"/>
        <v>40</v>
      </c>
      <c r="P73" s="60"/>
      <c r="Q73" s="61"/>
    </row>
    <row r="74" spans="2:17" x14ac:dyDescent="0.2">
      <c r="B74" s="62"/>
      <c r="C74" s="52"/>
      <c r="D74" s="63"/>
      <c r="E74" s="162"/>
      <c r="F74" s="163"/>
      <c r="G74" s="56"/>
      <c r="H74" s="55"/>
      <c r="I74" s="56"/>
      <c r="J74" s="57">
        <f t="shared" si="6"/>
        <v>0</v>
      </c>
      <c r="K74" s="154">
        <f t="shared" si="7"/>
        <v>0</v>
      </c>
      <c r="L74" s="155">
        <f t="shared" si="9"/>
        <v>0</v>
      </c>
      <c r="M74" s="156">
        <f t="shared" si="10"/>
        <v>0</v>
      </c>
      <c r="N74" s="57">
        <f t="shared" si="11"/>
        <v>0</v>
      </c>
      <c r="O74" s="59">
        <f t="shared" si="8"/>
        <v>0</v>
      </c>
      <c r="P74" s="60"/>
      <c r="Q74" s="61"/>
    </row>
    <row r="75" spans="2:17" x14ac:dyDescent="0.2">
      <c r="B75" s="62" t="s">
        <v>152</v>
      </c>
      <c r="C75" s="52">
        <v>1</v>
      </c>
      <c r="D75" s="63" t="s">
        <v>93</v>
      </c>
      <c r="E75" s="162">
        <v>20</v>
      </c>
      <c r="F75" s="163"/>
      <c r="G75" s="56"/>
      <c r="H75" s="55">
        <v>2</v>
      </c>
      <c r="I75" s="56">
        <v>2</v>
      </c>
      <c r="J75" s="57">
        <f t="shared" si="6"/>
        <v>0</v>
      </c>
      <c r="K75" s="154">
        <f t="shared" si="7"/>
        <v>0</v>
      </c>
      <c r="L75" s="155">
        <f t="shared" si="9"/>
        <v>40</v>
      </c>
      <c r="M75" s="156">
        <f t="shared" si="10"/>
        <v>40</v>
      </c>
      <c r="N75" s="57">
        <f t="shared" si="11"/>
        <v>80</v>
      </c>
      <c r="O75" s="59">
        <f t="shared" si="8"/>
        <v>20</v>
      </c>
      <c r="P75" s="60"/>
      <c r="Q75" s="61"/>
    </row>
    <row r="76" spans="2:17" x14ac:dyDescent="0.2">
      <c r="B76" s="62"/>
      <c r="C76" s="52">
        <v>1</v>
      </c>
      <c r="D76" s="63" t="s">
        <v>94</v>
      </c>
      <c r="E76" s="162">
        <v>75</v>
      </c>
      <c r="F76" s="163"/>
      <c r="G76" s="56"/>
      <c r="H76" s="55">
        <v>4</v>
      </c>
      <c r="I76" s="56">
        <v>4</v>
      </c>
      <c r="J76" s="57">
        <f t="shared" si="6"/>
        <v>0</v>
      </c>
      <c r="K76" s="154">
        <f t="shared" si="7"/>
        <v>0</v>
      </c>
      <c r="L76" s="155">
        <f t="shared" si="9"/>
        <v>300</v>
      </c>
      <c r="M76" s="156">
        <f t="shared" si="10"/>
        <v>300</v>
      </c>
      <c r="N76" s="57">
        <f t="shared" si="11"/>
        <v>600</v>
      </c>
      <c r="O76" s="59">
        <f t="shared" si="8"/>
        <v>75</v>
      </c>
      <c r="P76" s="60"/>
      <c r="Q76" s="61"/>
    </row>
    <row r="77" spans="2:17" x14ac:dyDescent="0.2">
      <c r="B77" s="62"/>
      <c r="C77" s="52"/>
      <c r="D77" s="63"/>
      <c r="E77" s="162"/>
      <c r="F77" s="163"/>
      <c r="G77" s="56"/>
      <c r="H77" s="55"/>
      <c r="I77" s="56"/>
      <c r="J77" s="57">
        <f t="shared" si="6"/>
        <v>0</v>
      </c>
      <c r="K77" s="154">
        <f t="shared" si="7"/>
        <v>0</v>
      </c>
      <c r="L77" s="155">
        <f t="shared" si="9"/>
        <v>0</v>
      </c>
      <c r="M77" s="156">
        <f t="shared" si="10"/>
        <v>0</v>
      </c>
      <c r="N77" s="57">
        <f t="shared" si="11"/>
        <v>0</v>
      </c>
      <c r="O77" s="59">
        <f t="shared" si="8"/>
        <v>0</v>
      </c>
      <c r="P77" s="60"/>
      <c r="Q77" s="61"/>
    </row>
    <row r="78" spans="2:17" x14ac:dyDescent="0.2">
      <c r="B78" s="62" t="s">
        <v>153</v>
      </c>
      <c r="C78" s="52">
        <v>1</v>
      </c>
      <c r="D78" s="63" t="s">
        <v>89</v>
      </c>
      <c r="E78" s="162">
        <v>75</v>
      </c>
      <c r="F78" s="163"/>
      <c r="G78" s="56"/>
      <c r="H78" s="55">
        <v>4</v>
      </c>
      <c r="I78" s="56">
        <v>4</v>
      </c>
      <c r="J78" s="57">
        <f t="shared" si="6"/>
        <v>0</v>
      </c>
      <c r="K78" s="154">
        <f t="shared" si="7"/>
        <v>0</v>
      </c>
      <c r="L78" s="155">
        <f t="shared" si="9"/>
        <v>300</v>
      </c>
      <c r="M78" s="156">
        <f t="shared" si="10"/>
        <v>300</v>
      </c>
      <c r="N78" s="57">
        <f t="shared" si="11"/>
        <v>600</v>
      </c>
      <c r="O78" s="59">
        <f t="shared" si="8"/>
        <v>75</v>
      </c>
      <c r="P78" s="60"/>
      <c r="Q78" s="61"/>
    </row>
    <row r="79" spans="2:17" x14ac:dyDescent="0.2">
      <c r="B79" s="62"/>
      <c r="C79" s="52">
        <v>2</v>
      </c>
      <c r="D79" s="63" t="s">
        <v>96</v>
      </c>
      <c r="E79" s="162">
        <v>20</v>
      </c>
      <c r="F79" s="163"/>
      <c r="G79" s="56"/>
      <c r="H79" s="55">
        <v>2</v>
      </c>
      <c r="I79" s="56">
        <v>2</v>
      </c>
      <c r="J79" s="57">
        <f t="shared" si="6"/>
        <v>0</v>
      </c>
      <c r="K79" s="154">
        <f t="shared" si="7"/>
        <v>0</v>
      </c>
      <c r="L79" s="155">
        <f t="shared" si="9"/>
        <v>80</v>
      </c>
      <c r="M79" s="156">
        <f t="shared" si="10"/>
        <v>80</v>
      </c>
      <c r="N79" s="57">
        <f t="shared" si="11"/>
        <v>160</v>
      </c>
      <c r="O79" s="59">
        <f t="shared" si="8"/>
        <v>40</v>
      </c>
      <c r="P79" s="60"/>
      <c r="Q79" s="61"/>
    </row>
    <row r="80" spans="2:17" x14ac:dyDescent="0.2">
      <c r="B80" s="62"/>
      <c r="C80" s="52">
        <v>1</v>
      </c>
      <c r="D80" s="63" t="s">
        <v>94</v>
      </c>
      <c r="E80" s="162">
        <v>75</v>
      </c>
      <c r="F80" s="163"/>
      <c r="G80" s="56"/>
      <c r="H80" s="55">
        <v>4</v>
      </c>
      <c r="I80" s="56">
        <v>4</v>
      </c>
      <c r="J80" s="57">
        <f t="shared" si="6"/>
        <v>0</v>
      </c>
      <c r="K80" s="154">
        <f t="shared" si="7"/>
        <v>0</v>
      </c>
      <c r="L80" s="155">
        <f t="shared" si="9"/>
        <v>300</v>
      </c>
      <c r="M80" s="156">
        <f t="shared" si="10"/>
        <v>300</v>
      </c>
      <c r="N80" s="57">
        <f t="shared" si="11"/>
        <v>600</v>
      </c>
      <c r="O80" s="59">
        <f t="shared" si="8"/>
        <v>75</v>
      </c>
      <c r="P80" s="60"/>
      <c r="Q80" s="61"/>
    </row>
    <row r="81" spans="2:17" x14ac:dyDescent="0.2">
      <c r="B81" s="62"/>
      <c r="C81" s="52"/>
      <c r="D81" s="63"/>
      <c r="E81" s="162"/>
      <c r="F81" s="163"/>
      <c r="G81" s="56"/>
      <c r="H81" s="55"/>
      <c r="I81" s="56"/>
      <c r="J81" s="57">
        <f t="shared" si="6"/>
        <v>0</v>
      </c>
      <c r="K81" s="154">
        <f t="shared" si="7"/>
        <v>0</v>
      </c>
      <c r="L81" s="155">
        <f t="shared" si="9"/>
        <v>0</v>
      </c>
      <c r="M81" s="156">
        <f t="shared" si="10"/>
        <v>0</v>
      </c>
      <c r="N81" s="57">
        <f t="shared" si="11"/>
        <v>0</v>
      </c>
      <c r="O81" s="59">
        <f t="shared" si="8"/>
        <v>0</v>
      </c>
      <c r="P81" s="60"/>
      <c r="Q81" s="61"/>
    </row>
    <row r="82" spans="2:17" x14ac:dyDescent="0.2">
      <c r="B82" s="62" t="s">
        <v>154</v>
      </c>
      <c r="C82" s="52">
        <v>1</v>
      </c>
      <c r="D82" s="63" t="s">
        <v>89</v>
      </c>
      <c r="E82" s="162">
        <v>75</v>
      </c>
      <c r="F82" s="163"/>
      <c r="G82" s="56"/>
      <c r="H82" s="55">
        <v>4</v>
      </c>
      <c r="I82" s="56">
        <v>4</v>
      </c>
      <c r="J82" s="57">
        <f t="shared" si="6"/>
        <v>0</v>
      </c>
      <c r="K82" s="154">
        <f t="shared" si="7"/>
        <v>0</v>
      </c>
      <c r="L82" s="155">
        <f t="shared" si="9"/>
        <v>300</v>
      </c>
      <c r="M82" s="156">
        <f t="shared" si="10"/>
        <v>300</v>
      </c>
      <c r="N82" s="57">
        <f t="shared" si="11"/>
        <v>600</v>
      </c>
      <c r="O82" s="59">
        <f t="shared" si="8"/>
        <v>75</v>
      </c>
      <c r="P82" s="60"/>
      <c r="Q82" s="61"/>
    </row>
    <row r="83" spans="2:17" x14ac:dyDescent="0.2">
      <c r="B83" s="62"/>
      <c r="C83" s="52">
        <v>1</v>
      </c>
      <c r="D83" s="63" t="s">
        <v>94</v>
      </c>
      <c r="E83" s="162">
        <v>75</v>
      </c>
      <c r="F83" s="163"/>
      <c r="G83" s="56"/>
      <c r="H83" s="55">
        <v>4</v>
      </c>
      <c r="I83" s="56">
        <v>4</v>
      </c>
      <c r="J83" s="57">
        <f t="shared" si="6"/>
        <v>0</v>
      </c>
      <c r="K83" s="154">
        <f t="shared" si="7"/>
        <v>0</v>
      </c>
      <c r="L83" s="155">
        <f t="shared" si="9"/>
        <v>300</v>
      </c>
      <c r="M83" s="156">
        <f t="shared" si="10"/>
        <v>300</v>
      </c>
      <c r="N83" s="57">
        <f t="shared" si="11"/>
        <v>600</v>
      </c>
      <c r="O83" s="59">
        <f t="shared" si="8"/>
        <v>75</v>
      </c>
      <c r="P83" s="60"/>
      <c r="Q83" s="61"/>
    </row>
    <row r="84" spans="2:17" x14ac:dyDescent="0.2">
      <c r="B84" s="62"/>
      <c r="C84" s="52">
        <v>1</v>
      </c>
      <c r="D84" s="63" t="s">
        <v>93</v>
      </c>
      <c r="E84" s="162">
        <v>20</v>
      </c>
      <c r="F84" s="163"/>
      <c r="G84" s="56"/>
      <c r="H84" s="55">
        <v>4</v>
      </c>
      <c r="I84" s="56">
        <v>4</v>
      </c>
      <c r="J84" s="57">
        <f t="shared" si="6"/>
        <v>0</v>
      </c>
      <c r="K84" s="154">
        <f t="shared" si="7"/>
        <v>0</v>
      </c>
      <c r="L84" s="155">
        <f t="shared" si="9"/>
        <v>80</v>
      </c>
      <c r="M84" s="156">
        <f t="shared" si="10"/>
        <v>80</v>
      </c>
      <c r="N84" s="57">
        <f t="shared" si="11"/>
        <v>160</v>
      </c>
      <c r="O84" s="59">
        <f t="shared" si="8"/>
        <v>20</v>
      </c>
      <c r="P84" s="60"/>
      <c r="Q84" s="61"/>
    </row>
    <row r="85" spans="2:17" x14ac:dyDescent="0.2">
      <c r="B85" s="62"/>
      <c r="C85" s="52"/>
      <c r="D85" s="63"/>
      <c r="E85" s="162"/>
      <c r="F85" s="163"/>
      <c r="G85" s="56"/>
      <c r="H85" s="55"/>
      <c r="I85" s="56"/>
      <c r="J85" s="57">
        <f t="shared" si="6"/>
        <v>0</v>
      </c>
      <c r="K85" s="154">
        <f t="shared" si="7"/>
        <v>0</v>
      </c>
      <c r="L85" s="155">
        <f t="shared" si="9"/>
        <v>0</v>
      </c>
      <c r="M85" s="156">
        <f t="shared" si="10"/>
        <v>0</v>
      </c>
      <c r="N85" s="57">
        <f t="shared" si="11"/>
        <v>0</v>
      </c>
      <c r="O85" s="59">
        <f t="shared" si="8"/>
        <v>0</v>
      </c>
      <c r="P85" s="60"/>
      <c r="Q85" s="61"/>
    </row>
    <row r="86" spans="2:17" x14ac:dyDescent="0.2">
      <c r="B86" s="62" t="s">
        <v>155</v>
      </c>
      <c r="C86" s="52">
        <v>4</v>
      </c>
      <c r="D86" s="63" t="s">
        <v>98</v>
      </c>
      <c r="E86" s="162">
        <v>75</v>
      </c>
      <c r="F86" s="163"/>
      <c r="G86" s="56"/>
      <c r="H86" s="55">
        <v>4</v>
      </c>
      <c r="I86" s="56">
        <v>4</v>
      </c>
      <c r="J86" s="57">
        <f t="shared" si="6"/>
        <v>0</v>
      </c>
      <c r="K86" s="154">
        <f t="shared" si="7"/>
        <v>0</v>
      </c>
      <c r="L86" s="155">
        <f t="shared" si="9"/>
        <v>1200</v>
      </c>
      <c r="M86" s="156">
        <f t="shared" si="10"/>
        <v>1200</v>
      </c>
      <c r="N86" s="57">
        <f t="shared" si="11"/>
        <v>2400</v>
      </c>
      <c r="O86" s="59">
        <f t="shared" si="8"/>
        <v>300</v>
      </c>
      <c r="P86" s="60"/>
      <c r="Q86" s="61"/>
    </row>
    <row r="87" spans="2:17" x14ac:dyDescent="0.2">
      <c r="B87" s="62"/>
      <c r="C87" s="52">
        <v>2</v>
      </c>
      <c r="D87" s="63" t="s">
        <v>96</v>
      </c>
      <c r="E87" s="162">
        <v>20</v>
      </c>
      <c r="F87" s="163"/>
      <c r="G87" s="56"/>
      <c r="H87" s="55">
        <v>4</v>
      </c>
      <c r="I87" s="56">
        <v>4</v>
      </c>
      <c r="J87" s="57">
        <f t="shared" si="6"/>
        <v>0</v>
      </c>
      <c r="K87" s="154">
        <f t="shared" si="7"/>
        <v>0</v>
      </c>
      <c r="L87" s="155">
        <f t="shared" si="9"/>
        <v>160</v>
      </c>
      <c r="M87" s="156">
        <f t="shared" si="10"/>
        <v>160</v>
      </c>
      <c r="N87" s="57">
        <f t="shared" si="11"/>
        <v>320</v>
      </c>
      <c r="O87" s="59">
        <f t="shared" si="8"/>
        <v>40</v>
      </c>
      <c r="P87" s="60"/>
      <c r="Q87" s="61"/>
    </row>
    <row r="88" spans="2:17" x14ac:dyDescent="0.2">
      <c r="B88" s="62"/>
      <c r="C88" s="52"/>
      <c r="D88" s="63" t="s">
        <v>156</v>
      </c>
      <c r="E88" s="162"/>
      <c r="F88" s="163"/>
      <c r="G88" s="56"/>
      <c r="H88" s="55"/>
      <c r="I88" s="56"/>
      <c r="J88" s="57">
        <f t="shared" si="6"/>
        <v>0</v>
      </c>
      <c r="K88" s="154">
        <f t="shared" si="7"/>
        <v>0</v>
      </c>
      <c r="L88" s="155">
        <f t="shared" si="9"/>
        <v>0</v>
      </c>
      <c r="M88" s="156">
        <f t="shared" si="10"/>
        <v>0</v>
      </c>
      <c r="N88" s="57">
        <f t="shared" si="11"/>
        <v>0</v>
      </c>
      <c r="O88" s="59">
        <f t="shared" si="8"/>
        <v>0</v>
      </c>
      <c r="P88" s="60"/>
      <c r="Q88" s="61"/>
    </row>
    <row r="89" spans="2:17" x14ac:dyDescent="0.2">
      <c r="B89" s="62"/>
      <c r="C89" s="52"/>
      <c r="D89" s="63"/>
      <c r="E89" s="162"/>
      <c r="F89" s="163"/>
      <c r="G89" s="56"/>
      <c r="H89" s="55"/>
      <c r="I89" s="56"/>
      <c r="J89" s="57">
        <f t="shared" si="6"/>
        <v>0</v>
      </c>
      <c r="K89" s="154">
        <f t="shared" si="7"/>
        <v>0</v>
      </c>
      <c r="L89" s="155">
        <f t="shared" si="9"/>
        <v>0</v>
      </c>
      <c r="M89" s="156">
        <f t="shared" si="10"/>
        <v>0</v>
      </c>
      <c r="N89" s="57">
        <f t="shared" si="11"/>
        <v>0</v>
      </c>
      <c r="O89" s="59">
        <f t="shared" si="8"/>
        <v>0</v>
      </c>
      <c r="P89" s="60"/>
      <c r="Q89" s="61"/>
    </row>
    <row r="90" spans="2:17" x14ac:dyDescent="0.2">
      <c r="B90" s="62" t="s">
        <v>157</v>
      </c>
      <c r="C90" s="52">
        <v>25</v>
      </c>
      <c r="D90" s="63" t="s">
        <v>96</v>
      </c>
      <c r="E90" s="162">
        <v>20</v>
      </c>
      <c r="F90" s="163"/>
      <c r="G90" s="56"/>
      <c r="H90" s="55"/>
      <c r="I90" s="56">
        <v>4</v>
      </c>
      <c r="J90" s="57">
        <f t="shared" si="6"/>
        <v>0</v>
      </c>
      <c r="K90" s="154">
        <f t="shared" si="7"/>
        <v>0</v>
      </c>
      <c r="L90" s="155">
        <f t="shared" si="9"/>
        <v>0</v>
      </c>
      <c r="M90" s="156">
        <f t="shared" si="10"/>
        <v>2000</v>
      </c>
      <c r="N90" s="57">
        <f t="shared" si="11"/>
        <v>2000</v>
      </c>
      <c r="O90" s="59">
        <f t="shared" si="8"/>
        <v>500</v>
      </c>
      <c r="P90" s="60"/>
      <c r="Q90" s="61"/>
    </row>
    <row r="91" spans="2:17" x14ac:dyDescent="0.2">
      <c r="B91" s="62"/>
      <c r="C91" s="52">
        <v>15</v>
      </c>
      <c r="D91" s="63" t="s">
        <v>98</v>
      </c>
      <c r="E91" s="162">
        <v>75</v>
      </c>
      <c r="F91" s="163"/>
      <c r="G91" s="56"/>
      <c r="H91" s="55"/>
      <c r="I91" s="56">
        <v>3</v>
      </c>
      <c r="J91" s="57">
        <f t="shared" si="6"/>
        <v>0</v>
      </c>
      <c r="K91" s="154">
        <f t="shared" si="7"/>
        <v>0</v>
      </c>
      <c r="L91" s="155">
        <f t="shared" si="9"/>
        <v>0</v>
      </c>
      <c r="M91" s="156">
        <f t="shared" si="10"/>
        <v>3375</v>
      </c>
      <c r="N91" s="57">
        <f t="shared" si="11"/>
        <v>3375</v>
      </c>
      <c r="O91" s="59">
        <f t="shared" si="8"/>
        <v>1125</v>
      </c>
      <c r="P91" s="60"/>
      <c r="Q91" s="61"/>
    </row>
    <row r="92" spans="2:17" x14ac:dyDescent="0.2">
      <c r="B92" s="62"/>
      <c r="C92" s="52">
        <v>1</v>
      </c>
      <c r="D92" s="63" t="s">
        <v>101</v>
      </c>
      <c r="E92" s="162">
        <v>50</v>
      </c>
      <c r="F92" s="163"/>
      <c r="G92" s="56"/>
      <c r="H92" s="55">
        <v>4</v>
      </c>
      <c r="I92" s="56">
        <v>20</v>
      </c>
      <c r="J92" s="57">
        <f t="shared" si="6"/>
        <v>0</v>
      </c>
      <c r="K92" s="154">
        <f t="shared" si="7"/>
        <v>0</v>
      </c>
      <c r="L92" s="155">
        <f t="shared" si="9"/>
        <v>200</v>
      </c>
      <c r="M92" s="156">
        <f t="shared" si="10"/>
        <v>1000</v>
      </c>
      <c r="N92" s="57">
        <f t="shared" si="11"/>
        <v>1200</v>
      </c>
      <c r="O92" s="59">
        <f t="shared" si="8"/>
        <v>50</v>
      </c>
      <c r="P92" s="60"/>
      <c r="Q92" s="61"/>
    </row>
    <row r="93" spans="2:17" x14ac:dyDescent="0.2">
      <c r="B93" s="62"/>
      <c r="C93" s="52">
        <v>1</v>
      </c>
      <c r="D93" s="63" t="s">
        <v>158</v>
      </c>
      <c r="E93" s="162">
        <v>30</v>
      </c>
      <c r="F93" s="163"/>
      <c r="G93" s="56"/>
      <c r="H93" s="55">
        <v>4</v>
      </c>
      <c r="I93" s="56">
        <v>20</v>
      </c>
      <c r="J93" s="57">
        <f t="shared" si="6"/>
        <v>0</v>
      </c>
      <c r="K93" s="154">
        <f t="shared" si="7"/>
        <v>0</v>
      </c>
      <c r="L93" s="155">
        <f t="shared" si="9"/>
        <v>120</v>
      </c>
      <c r="M93" s="156">
        <f t="shared" si="10"/>
        <v>600</v>
      </c>
      <c r="N93" s="57">
        <f t="shared" si="11"/>
        <v>720</v>
      </c>
      <c r="O93" s="59">
        <f t="shared" si="8"/>
        <v>30</v>
      </c>
      <c r="P93" s="60"/>
      <c r="Q93" s="61"/>
    </row>
    <row r="94" spans="2:17" x14ac:dyDescent="0.2">
      <c r="B94" s="62"/>
      <c r="C94" s="52">
        <v>1</v>
      </c>
      <c r="D94" s="63" t="s">
        <v>159</v>
      </c>
      <c r="E94" s="162">
        <v>1200</v>
      </c>
      <c r="F94" s="163"/>
      <c r="G94" s="56"/>
      <c r="H94" s="55">
        <v>0.5</v>
      </c>
      <c r="I94" s="56"/>
      <c r="J94" s="57">
        <f t="shared" si="6"/>
        <v>0</v>
      </c>
      <c r="K94" s="154">
        <f t="shared" si="7"/>
        <v>0</v>
      </c>
      <c r="L94" s="155">
        <f t="shared" si="9"/>
        <v>600</v>
      </c>
      <c r="M94" s="156">
        <f t="shared" si="10"/>
        <v>0</v>
      </c>
      <c r="N94" s="57">
        <f t="shared" si="11"/>
        <v>600</v>
      </c>
      <c r="O94" s="59">
        <f t="shared" si="8"/>
        <v>1200</v>
      </c>
      <c r="P94" s="60"/>
      <c r="Q94" s="61"/>
    </row>
    <row r="95" spans="2:17" x14ac:dyDescent="0.2">
      <c r="B95" s="62"/>
      <c r="C95" s="52">
        <v>8</v>
      </c>
      <c r="D95" s="63" t="s">
        <v>102</v>
      </c>
      <c r="E95" s="162">
        <v>60</v>
      </c>
      <c r="F95" s="163"/>
      <c r="G95" s="56"/>
      <c r="H95" s="55"/>
      <c r="I95" s="56">
        <v>3</v>
      </c>
      <c r="J95" s="57">
        <f t="shared" si="6"/>
        <v>0</v>
      </c>
      <c r="K95" s="154">
        <f t="shared" si="7"/>
        <v>0</v>
      </c>
      <c r="L95" s="155">
        <f t="shared" si="9"/>
        <v>0</v>
      </c>
      <c r="M95" s="156">
        <f t="shared" si="10"/>
        <v>1440</v>
      </c>
      <c r="N95" s="57">
        <f t="shared" si="11"/>
        <v>1440</v>
      </c>
      <c r="O95" s="59">
        <f t="shared" si="8"/>
        <v>480</v>
      </c>
      <c r="P95" s="60"/>
      <c r="Q95" s="61"/>
    </row>
    <row r="96" spans="2:17" x14ac:dyDescent="0.2">
      <c r="B96" s="62"/>
      <c r="C96" s="52"/>
      <c r="D96" s="63"/>
      <c r="E96" s="162"/>
      <c r="F96" s="163"/>
      <c r="G96" s="56"/>
      <c r="H96" s="55"/>
      <c r="I96" s="56"/>
      <c r="J96" s="57">
        <f t="shared" si="6"/>
        <v>0</v>
      </c>
      <c r="K96" s="154">
        <f t="shared" si="7"/>
        <v>0</v>
      </c>
      <c r="L96" s="155">
        <f t="shared" si="9"/>
        <v>0</v>
      </c>
      <c r="M96" s="156">
        <f t="shared" si="10"/>
        <v>0</v>
      </c>
      <c r="N96" s="57">
        <f t="shared" si="11"/>
        <v>0</v>
      </c>
      <c r="O96" s="59">
        <f t="shared" si="8"/>
        <v>0</v>
      </c>
      <c r="P96" s="60"/>
      <c r="Q96" s="61"/>
    </row>
    <row r="97" spans="2:17" x14ac:dyDescent="0.2">
      <c r="B97" s="62"/>
      <c r="C97" s="52"/>
      <c r="D97" s="63"/>
      <c r="E97" s="162"/>
      <c r="F97" s="163"/>
      <c r="G97" s="56"/>
      <c r="H97" s="55"/>
      <c r="I97" s="56"/>
      <c r="J97" s="57">
        <f t="shared" si="6"/>
        <v>0</v>
      </c>
      <c r="K97" s="154">
        <f t="shared" si="7"/>
        <v>0</v>
      </c>
      <c r="L97" s="155">
        <f t="shared" si="9"/>
        <v>0</v>
      </c>
      <c r="M97" s="156">
        <f t="shared" si="10"/>
        <v>0</v>
      </c>
      <c r="N97" s="57">
        <f t="shared" si="11"/>
        <v>0</v>
      </c>
      <c r="O97" s="59">
        <f t="shared" si="8"/>
        <v>0</v>
      </c>
      <c r="P97" s="60"/>
      <c r="Q97" s="61"/>
    </row>
    <row r="98" spans="2:17" ht="15" customHeight="1" x14ac:dyDescent="0.2">
      <c r="B98" s="62"/>
      <c r="C98" s="52"/>
      <c r="D98" s="63"/>
      <c r="E98" s="162"/>
      <c r="F98" s="163"/>
      <c r="G98" s="56"/>
      <c r="H98" s="55"/>
      <c r="I98" s="56"/>
      <c r="J98" s="57">
        <f t="shared" si="6"/>
        <v>0</v>
      </c>
      <c r="K98" s="154">
        <f t="shared" si="7"/>
        <v>0</v>
      </c>
      <c r="L98" s="155">
        <f t="shared" si="9"/>
        <v>0</v>
      </c>
      <c r="M98" s="156">
        <f t="shared" si="10"/>
        <v>0</v>
      </c>
      <c r="N98" s="57">
        <f t="shared" si="11"/>
        <v>0</v>
      </c>
      <c r="O98" s="59">
        <f t="shared" si="8"/>
        <v>0</v>
      </c>
      <c r="P98" s="60"/>
      <c r="Q98" s="61"/>
    </row>
    <row r="99" spans="2:17" ht="15" customHeight="1" x14ac:dyDescent="0.2">
      <c r="B99" s="62"/>
      <c r="C99" s="52"/>
      <c r="D99" s="63"/>
      <c r="E99" s="56"/>
      <c r="F99" s="52"/>
      <c r="G99" s="56"/>
      <c r="H99" s="55"/>
      <c r="I99" s="56"/>
      <c r="J99" s="57">
        <f t="shared" si="6"/>
        <v>0</v>
      </c>
      <c r="K99" s="154">
        <f t="shared" si="7"/>
        <v>0</v>
      </c>
      <c r="L99" s="155">
        <f t="shared" si="9"/>
        <v>0</v>
      </c>
      <c r="M99" s="156">
        <f t="shared" si="10"/>
        <v>0</v>
      </c>
      <c r="N99" s="57">
        <f t="shared" si="11"/>
        <v>0</v>
      </c>
      <c r="O99" s="59">
        <f t="shared" si="8"/>
        <v>0</v>
      </c>
      <c r="P99" s="60"/>
      <c r="Q99" s="61"/>
    </row>
    <row r="100" spans="2:17" ht="15" hidden="1" customHeight="1" thickBot="1" x14ac:dyDescent="0.25">
      <c r="B100" s="62"/>
      <c r="C100" s="52"/>
      <c r="D100" s="63"/>
      <c r="E100" s="56"/>
      <c r="F100" s="52"/>
      <c r="G100" s="56"/>
      <c r="H100" s="55"/>
      <c r="I100" s="56"/>
      <c r="J100" s="57">
        <f t="shared" si="6"/>
        <v>0</v>
      </c>
      <c r="K100" s="154">
        <f t="shared" si="7"/>
        <v>0</v>
      </c>
      <c r="L100" s="155">
        <f t="shared" si="9"/>
        <v>0</v>
      </c>
      <c r="M100" s="156">
        <f t="shared" si="10"/>
        <v>0</v>
      </c>
      <c r="N100" s="57">
        <f t="shared" si="11"/>
        <v>0</v>
      </c>
      <c r="O100" s="59">
        <f t="shared" si="8"/>
        <v>0</v>
      </c>
      <c r="P100" s="60"/>
      <c r="Q100" s="61"/>
    </row>
    <row r="101" spans="2:17" ht="15" hidden="1" customHeight="1" x14ac:dyDescent="0.2">
      <c r="B101" s="114"/>
      <c r="C101" s="115"/>
      <c r="D101" s="116"/>
      <c r="E101" s="118"/>
      <c r="F101" s="157"/>
      <c r="G101" s="118"/>
      <c r="H101" s="117"/>
      <c r="I101" s="118"/>
      <c r="J101" s="57">
        <f t="shared" si="6"/>
        <v>0</v>
      </c>
      <c r="K101" s="154">
        <f t="shared" si="7"/>
        <v>0</v>
      </c>
      <c r="L101" s="155">
        <f t="shared" si="9"/>
        <v>0</v>
      </c>
      <c r="M101" s="156">
        <f t="shared" si="10"/>
        <v>0</v>
      </c>
      <c r="N101" s="57">
        <f t="shared" si="11"/>
        <v>0</v>
      </c>
      <c r="O101" s="59">
        <f t="shared" si="8"/>
        <v>0</v>
      </c>
      <c r="P101" s="50"/>
      <c r="Q101" s="49"/>
    </row>
    <row r="102" spans="2:17" ht="15" hidden="1" customHeight="1" x14ac:dyDescent="0.2">
      <c r="B102" s="62"/>
      <c r="C102" s="52"/>
      <c r="D102" s="63"/>
      <c r="E102" s="56"/>
      <c r="F102" s="52"/>
      <c r="G102" s="56"/>
      <c r="H102" s="55"/>
      <c r="I102" s="56"/>
      <c r="J102" s="57">
        <f t="shared" si="6"/>
        <v>0</v>
      </c>
      <c r="K102" s="154">
        <f t="shared" si="7"/>
        <v>0</v>
      </c>
      <c r="L102" s="155">
        <f t="shared" si="9"/>
        <v>0</v>
      </c>
      <c r="M102" s="156">
        <f t="shared" si="10"/>
        <v>0</v>
      </c>
      <c r="N102" s="57">
        <f t="shared" si="11"/>
        <v>0</v>
      </c>
      <c r="O102" s="59">
        <f t="shared" si="8"/>
        <v>0</v>
      </c>
      <c r="P102" s="60"/>
      <c r="Q102" s="61">
        <f t="shared" ref="Q102:Q109" si="12">N102*(P102/7)</f>
        <v>0</v>
      </c>
    </row>
    <row r="103" spans="2:17" ht="15" hidden="1" customHeight="1" x14ac:dyDescent="0.2">
      <c r="B103" s="62"/>
      <c r="C103" s="52"/>
      <c r="D103" s="63"/>
      <c r="E103" s="56"/>
      <c r="F103" s="52"/>
      <c r="G103" s="56"/>
      <c r="H103" s="55"/>
      <c r="I103" s="56"/>
      <c r="J103" s="57">
        <f t="shared" si="6"/>
        <v>0</v>
      </c>
      <c r="K103" s="154">
        <f t="shared" si="7"/>
        <v>0</v>
      </c>
      <c r="L103" s="155">
        <f t="shared" si="9"/>
        <v>0</v>
      </c>
      <c r="M103" s="156">
        <f t="shared" si="10"/>
        <v>0</v>
      </c>
      <c r="N103" s="57">
        <f t="shared" si="11"/>
        <v>0</v>
      </c>
      <c r="O103" s="59">
        <f t="shared" si="8"/>
        <v>0</v>
      </c>
      <c r="P103" s="60"/>
      <c r="Q103" s="61">
        <f t="shared" si="12"/>
        <v>0</v>
      </c>
    </row>
    <row r="104" spans="2:17" ht="15" hidden="1" customHeight="1" x14ac:dyDescent="0.2">
      <c r="B104" s="62"/>
      <c r="C104" s="52"/>
      <c r="D104" s="63"/>
      <c r="E104" s="56"/>
      <c r="F104" s="52"/>
      <c r="G104" s="56"/>
      <c r="H104" s="55"/>
      <c r="I104" s="56"/>
      <c r="J104" s="57">
        <f t="shared" si="6"/>
        <v>0</v>
      </c>
      <c r="K104" s="154">
        <f t="shared" si="7"/>
        <v>0</v>
      </c>
      <c r="L104" s="155">
        <f t="shared" si="9"/>
        <v>0</v>
      </c>
      <c r="M104" s="156">
        <f t="shared" si="10"/>
        <v>0</v>
      </c>
      <c r="N104" s="57">
        <f t="shared" si="11"/>
        <v>0</v>
      </c>
      <c r="O104" s="59">
        <f t="shared" si="8"/>
        <v>0</v>
      </c>
      <c r="P104" s="60"/>
      <c r="Q104" s="61">
        <f t="shared" si="12"/>
        <v>0</v>
      </c>
    </row>
    <row r="105" spans="2:17" ht="15" hidden="1" customHeight="1" x14ac:dyDescent="0.2">
      <c r="B105" s="62"/>
      <c r="C105" s="52"/>
      <c r="D105" s="63"/>
      <c r="E105" s="56"/>
      <c r="F105" s="52"/>
      <c r="G105" s="56"/>
      <c r="H105" s="55"/>
      <c r="I105" s="56"/>
      <c r="J105" s="57">
        <f t="shared" si="6"/>
        <v>0</v>
      </c>
      <c r="K105" s="154">
        <f t="shared" si="7"/>
        <v>0</v>
      </c>
      <c r="L105" s="155">
        <f t="shared" si="9"/>
        <v>0</v>
      </c>
      <c r="M105" s="156">
        <f t="shared" si="10"/>
        <v>0</v>
      </c>
      <c r="N105" s="57">
        <f t="shared" si="11"/>
        <v>0</v>
      </c>
      <c r="O105" s="59">
        <f t="shared" si="8"/>
        <v>0</v>
      </c>
      <c r="P105" s="60"/>
      <c r="Q105" s="61">
        <f t="shared" si="12"/>
        <v>0</v>
      </c>
    </row>
    <row r="106" spans="2:17" ht="15" hidden="1" customHeight="1" x14ac:dyDescent="0.2">
      <c r="B106" s="62"/>
      <c r="C106" s="52"/>
      <c r="D106" s="63"/>
      <c r="E106" s="56"/>
      <c r="F106" s="52"/>
      <c r="G106" s="56"/>
      <c r="H106" s="55"/>
      <c r="I106" s="56"/>
      <c r="J106" s="57">
        <f t="shared" si="6"/>
        <v>0</v>
      </c>
      <c r="K106" s="154">
        <f t="shared" si="7"/>
        <v>0</v>
      </c>
      <c r="L106" s="155">
        <f t="shared" si="9"/>
        <v>0</v>
      </c>
      <c r="M106" s="156">
        <f t="shared" si="10"/>
        <v>0</v>
      </c>
      <c r="N106" s="57">
        <f t="shared" si="11"/>
        <v>0</v>
      </c>
      <c r="O106" s="59">
        <f t="shared" si="8"/>
        <v>0</v>
      </c>
      <c r="P106" s="60"/>
      <c r="Q106" s="61">
        <f t="shared" si="12"/>
        <v>0</v>
      </c>
    </row>
    <row r="107" spans="2:17" ht="15" hidden="1" customHeight="1" x14ac:dyDescent="0.2">
      <c r="B107" s="62"/>
      <c r="C107" s="52"/>
      <c r="D107" s="63"/>
      <c r="E107" s="56"/>
      <c r="F107" s="52"/>
      <c r="G107" s="56"/>
      <c r="H107" s="55"/>
      <c r="I107" s="56"/>
      <c r="J107" s="57">
        <f t="shared" si="6"/>
        <v>0</v>
      </c>
      <c r="K107" s="154">
        <f t="shared" si="7"/>
        <v>0</v>
      </c>
      <c r="L107" s="155">
        <f t="shared" si="9"/>
        <v>0</v>
      </c>
      <c r="M107" s="156">
        <f t="shared" si="10"/>
        <v>0</v>
      </c>
      <c r="N107" s="57">
        <f t="shared" si="11"/>
        <v>0</v>
      </c>
      <c r="O107" s="59">
        <f t="shared" si="8"/>
        <v>0</v>
      </c>
      <c r="P107" s="60"/>
      <c r="Q107" s="61">
        <f t="shared" si="12"/>
        <v>0</v>
      </c>
    </row>
    <row r="108" spans="2:17" ht="15" hidden="1" customHeight="1" x14ac:dyDescent="0.2">
      <c r="B108" s="62"/>
      <c r="C108" s="52"/>
      <c r="D108" s="63"/>
      <c r="E108" s="56"/>
      <c r="F108" s="52"/>
      <c r="G108" s="56"/>
      <c r="H108" s="55"/>
      <c r="I108" s="56"/>
      <c r="J108" s="57">
        <f t="shared" si="6"/>
        <v>0</v>
      </c>
      <c r="K108" s="154">
        <f t="shared" si="7"/>
        <v>0</v>
      </c>
      <c r="L108" s="155">
        <f t="shared" si="9"/>
        <v>0</v>
      </c>
      <c r="M108" s="156">
        <f t="shared" si="10"/>
        <v>0</v>
      </c>
      <c r="N108" s="57">
        <f t="shared" si="11"/>
        <v>0</v>
      </c>
      <c r="O108" s="59">
        <f t="shared" si="8"/>
        <v>0</v>
      </c>
      <c r="P108" s="60"/>
      <c r="Q108" s="61">
        <f t="shared" si="12"/>
        <v>0</v>
      </c>
    </row>
    <row r="109" spans="2:17" hidden="1" x14ac:dyDescent="0.2">
      <c r="B109" s="62"/>
      <c r="C109" s="52"/>
      <c r="D109" s="63"/>
      <c r="E109" s="56"/>
      <c r="F109" s="52"/>
      <c r="G109" s="56"/>
      <c r="H109" s="55"/>
      <c r="I109" s="56"/>
      <c r="J109" s="57">
        <f t="shared" si="6"/>
        <v>0</v>
      </c>
      <c r="K109" s="154">
        <f t="shared" si="7"/>
        <v>0</v>
      </c>
      <c r="L109" s="155">
        <f t="shared" si="9"/>
        <v>0</v>
      </c>
      <c r="M109" s="156">
        <f t="shared" si="10"/>
        <v>0</v>
      </c>
      <c r="N109" s="57">
        <f t="shared" si="11"/>
        <v>0</v>
      </c>
      <c r="O109" s="59">
        <f t="shared" si="8"/>
        <v>0</v>
      </c>
      <c r="P109" s="60"/>
      <c r="Q109" s="61">
        <f t="shared" si="12"/>
        <v>0</v>
      </c>
    </row>
    <row r="110" spans="2:17" ht="15" hidden="1" customHeight="1" x14ac:dyDescent="0.2">
      <c r="B110" s="66" t="s">
        <v>53</v>
      </c>
      <c r="C110" s="67"/>
      <c r="D110" s="68"/>
      <c r="E110" s="70"/>
      <c r="F110" s="67"/>
      <c r="G110" s="70"/>
      <c r="H110" s="69"/>
      <c r="I110" s="70"/>
      <c r="J110" s="57">
        <f t="shared" si="6"/>
        <v>0</v>
      </c>
      <c r="K110" s="154">
        <f t="shared" si="7"/>
        <v>0</v>
      </c>
      <c r="L110" s="155">
        <f t="shared" si="9"/>
        <v>0</v>
      </c>
      <c r="M110" s="156">
        <f t="shared" si="10"/>
        <v>0</v>
      </c>
      <c r="N110" s="57">
        <f t="shared" si="11"/>
        <v>0</v>
      </c>
      <c r="O110" s="59">
        <f t="shared" si="8"/>
        <v>0</v>
      </c>
      <c r="P110" s="71"/>
      <c r="Q110" s="72">
        <f>SUM(Q102:Q109)</f>
        <v>0</v>
      </c>
    </row>
    <row r="111" spans="2:17" ht="15" hidden="1" customHeight="1" thickBot="1" x14ac:dyDescent="0.25">
      <c r="B111" s="62"/>
      <c r="C111" s="52"/>
      <c r="D111" s="63"/>
      <c r="E111" s="56"/>
      <c r="F111" s="52"/>
      <c r="G111" s="56"/>
      <c r="H111" s="55"/>
      <c r="I111" s="56"/>
      <c r="J111" s="57">
        <f t="shared" si="6"/>
        <v>0</v>
      </c>
      <c r="K111" s="154">
        <f t="shared" si="7"/>
        <v>0</v>
      </c>
      <c r="L111" s="155">
        <f t="shared" si="9"/>
        <v>0</v>
      </c>
      <c r="M111" s="156">
        <f t="shared" si="10"/>
        <v>0</v>
      </c>
      <c r="N111" s="57">
        <f t="shared" si="11"/>
        <v>0</v>
      </c>
      <c r="O111" s="59">
        <f t="shared" si="8"/>
        <v>0</v>
      </c>
      <c r="P111" s="60"/>
      <c r="Q111" s="61">
        <f>N111*(P111/7)</f>
        <v>0</v>
      </c>
    </row>
    <row r="112" spans="2:17" ht="15" hidden="1" customHeight="1" x14ac:dyDescent="0.2">
      <c r="B112" s="114"/>
      <c r="C112" s="115"/>
      <c r="D112" s="116"/>
      <c r="E112" s="118"/>
      <c r="F112" s="157"/>
      <c r="G112" s="118"/>
      <c r="H112" s="117"/>
      <c r="I112" s="118"/>
      <c r="J112" s="57">
        <f t="shared" si="6"/>
        <v>0</v>
      </c>
      <c r="K112" s="154">
        <f t="shared" si="7"/>
        <v>0</v>
      </c>
      <c r="L112" s="155">
        <f t="shared" si="9"/>
        <v>0</v>
      </c>
      <c r="M112" s="156">
        <f t="shared" si="10"/>
        <v>0</v>
      </c>
      <c r="N112" s="57">
        <f t="shared" si="11"/>
        <v>0</v>
      </c>
      <c r="O112" s="59">
        <f t="shared" si="8"/>
        <v>0</v>
      </c>
      <c r="P112" s="50"/>
      <c r="Q112" s="49"/>
    </row>
    <row r="113" spans="2:18" ht="15" hidden="1" customHeight="1" x14ac:dyDescent="0.2">
      <c r="B113" s="62"/>
      <c r="C113" s="52"/>
      <c r="D113" s="63"/>
      <c r="E113" s="56"/>
      <c r="F113" s="52"/>
      <c r="G113" s="56"/>
      <c r="H113" s="55"/>
      <c r="I113" s="56"/>
      <c r="J113" s="57">
        <f t="shared" si="6"/>
        <v>0</v>
      </c>
      <c r="K113" s="154">
        <f t="shared" si="7"/>
        <v>0</v>
      </c>
      <c r="L113" s="155">
        <f t="shared" si="9"/>
        <v>0</v>
      </c>
      <c r="M113" s="156">
        <f t="shared" si="10"/>
        <v>0</v>
      </c>
      <c r="N113" s="57">
        <f t="shared" si="11"/>
        <v>0</v>
      </c>
      <c r="O113" s="59">
        <f t="shared" si="8"/>
        <v>0</v>
      </c>
      <c r="P113" s="60"/>
      <c r="Q113" s="61">
        <f t="shared" ref="Q113:Q120" si="13">N113*(P113/7)</f>
        <v>0</v>
      </c>
    </row>
    <row r="114" spans="2:18" ht="15" hidden="1" customHeight="1" x14ac:dyDescent="0.2">
      <c r="B114" s="62"/>
      <c r="C114" s="52"/>
      <c r="D114" s="63"/>
      <c r="E114" s="56"/>
      <c r="F114" s="52"/>
      <c r="G114" s="56"/>
      <c r="H114" s="55"/>
      <c r="I114" s="56"/>
      <c r="J114" s="57">
        <f t="shared" si="6"/>
        <v>0</v>
      </c>
      <c r="K114" s="154">
        <f t="shared" si="7"/>
        <v>0</v>
      </c>
      <c r="L114" s="155">
        <f t="shared" si="9"/>
        <v>0</v>
      </c>
      <c r="M114" s="156">
        <f t="shared" si="10"/>
        <v>0</v>
      </c>
      <c r="N114" s="57">
        <f t="shared" si="11"/>
        <v>0</v>
      </c>
      <c r="O114" s="59">
        <f t="shared" si="8"/>
        <v>0</v>
      </c>
      <c r="P114" s="60"/>
      <c r="Q114" s="61">
        <f t="shared" si="13"/>
        <v>0</v>
      </c>
    </row>
    <row r="115" spans="2:18" ht="15" hidden="1" customHeight="1" x14ac:dyDescent="0.2">
      <c r="B115" s="62"/>
      <c r="C115" s="52"/>
      <c r="D115" s="63"/>
      <c r="E115" s="56"/>
      <c r="F115" s="52"/>
      <c r="G115" s="56"/>
      <c r="H115" s="55"/>
      <c r="I115" s="56"/>
      <c r="J115" s="57">
        <f t="shared" si="6"/>
        <v>0</v>
      </c>
      <c r="K115" s="154">
        <f t="shared" si="7"/>
        <v>0</v>
      </c>
      <c r="L115" s="155">
        <f t="shared" si="9"/>
        <v>0</v>
      </c>
      <c r="M115" s="156">
        <f t="shared" si="10"/>
        <v>0</v>
      </c>
      <c r="N115" s="57">
        <f t="shared" si="11"/>
        <v>0</v>
      </c>
      <c r="O115" s="59">
        <f t="shared" si="8"/>
        <v>0</v>
      </c>
      <c r="P115" s="60"/>
      <c r="Q115" s="61">
        <f t="shared" si="13"/>
        <v>0</v>
      </c>
    </row>
    <row r="116" spans="2:18" ht="15" hidden="1" customHeight="1" x14ac:dyDescent="0.2">
      <c r="B116" s="62"/>
      <c r="C116" s="52"/>
      <c r="D116" s="63"/>
      <c r="E116" s="56"/>
      <c r="F116" s="52"/>
      <c r="G116" s="56"/>
      <c r="H116" s="55"/>
      <c r="I116" s="56"/>
      <c r="J116" s="57">
        <f t="shared" si="6"/>
        <v>0</v>
      </c>
      <c r="K116" s="154">
        <f t="shared" si="7"/>
        <v>0</v>
      </c>
      <c r="L116" s="155">
        <f t="shared" si="9"/>
        <v>0</v>
      </c>
      <c r="M116" s="156">
        <f t="shared" si="10"/>
        <v>0</v>
      </c>
      <c r="N116" s="57">
        <f t="shared" si="11"/>
        <v>0</v>
      </c>
      <c r="O116" s="59">
        <f t="shared" si="8"/>
        <v>0</v>
      </c>
      <c r="P116" s="60"/>
      <c r="Q116" s="61">
        <f t="shared" si="13"/>
        <v>0</v>
      </c>
    </row>
    <row r="117" spans="2:18" ht="15" hidden="1" customHeight="1" x14ac:dyDescent="0.2">
      <c r="B117" s="62"/>
      <c r="C117" s="52"/>
      <c r="D117" s="63"/>
      <c r="E117" s="56"/>
      <c r="F117" s="52"/>
      <c r="G117" s="56"/>
      <c r="H117" s="55"/>
      <c r="I117" s="56"/>
      <c r="J117" s="57">
        <f t="shared" si="6"/>
        <v>0</v>
      </c>
      <c r="K117" s="154">
        <f t="shared" si="7"/>
        <v>0</v>
      </c>
      <c r="L117" s="155">
        <f t="shared" si="9"/>
        <v>0</v>
      </c>
      <c r="M117" s="156">
        <f t="shared" si="10"/>
        <v>0</v>
      </c>
      <c r="N117" s="57">
        <f t="shared" si="11"/>
        <v>0</v>
      </c>
      <c r="O117" s="59">
        <f t="shared" si="8"/>
        <v>0</v>
      </c>
      <c r="P117" s="60"/>
      <c r="Q117" s="61">
        <f t="shared" si="13"/>
        <v>0</v>
      </c>
    </row>
    <row r="118" spans="2:18" ht="15" hidden="1" customHeight="1" x14ac:dyDescent="0.2">
      <c r="B118" s="62"/>
      <c r="C118" s="52"/>
      <c r="D118" s="63"/>
      <c r="E118" s="56"/>
      <c r="F118" s="52"/>
      <c r="G118" s="56"/>
      <c r="H118" s="55"/>
      <c r="I118" s="56"/>
      <c r="J118" s="57">
        <f t="shared" si="6"/>
        <v>0</v>
      </c>
      <c r="K118" s="154">
        <f t="shared" si="7"/>
        <v>0</v>
      </c>
      <c r="L118" s="155">
        <f t="shared" si="9"/>
        <v>0</v>
      </c>
      <c r="M118" s="156">
        <f t="shared" si="10"/>
        <v>0</v>
      </c>
      <c r="N118" s="57">
        <f t="shared" si="11"/>
        <v>0</v>
      </c>
      <c r="O118" s="59">
        <f t="shared" si="8"/>
        <v>0</v>
      </c>
      <c r="P118" s="60"/>
      <c r="Q118" s="61">
        <f t="shared" si="13"/>
        <v>0</v>
      </c>
    </row>
    <row r="119" spans="2:18" ht="15" hidden="1" customHeight="1" x14ac:dyDescent="0.2">
      <c r="B119" s="62"/>
      <c r="C119" s="52"/>
      <c r="D119" s="63"/>
      <c r="E119" s="56"/>
      <c r="F119" s="52"/>
      <c r="G119" s="56"/>
      <c r="H119" s="55"/>
      <c r="I119" s="56"/>
      <c r="J119" s="57">
        <f t="shared" si="6"/>
        <v>0</v>
      </c>
      <c r="K119" s="154">
        <f t="shared" si="7"/>
        <v>0</v>
      </c>
      <c r="L119" s="155">
        <f t="shared" si="9"/>
        <v>0</v>
      </c>
      <c r="M119" s="156">
        <f t="shared" si="10"/>
        <v>0</v>
      </c>
      <c r="N119" s="57">
        <f t="shared" si="11"/>
        <v>0</v>
      </c>
      <c r="O119" s="59">
        <f t="shared" si="8"/>
        <v>0</v>
      </c>
      <c r="P119" s="60"/>
      <c r="Q119" s="61">
        <f t="shared" si="13"/>
        <v>0</v>
      </c>
    </row>
    <row r="120" spans="2:18" ht="15" hidden="1" customHeight="1" x14ac:dyDescent="0.2">
      <c r="B120" s="62"/>
      <c r="C120" s="52"/>
      <c r="D120" s="63"/>
      <c r="E120" s="56"/>
      <c r="F120" s="52"/>
      <c r="G120" s="56"/>
      <c r="H120" s="55"/>
      <c r="I120" s="56"/>
      <c r="J120" s="57">
        <f t="shared" si="6"/>
        <v>0</v>
      </c>
      <c r="K120" s="154">
        <f t="shared" si="7"/>
        <v>0</v>
      </c>
      <c r="L120" s="155">
        <f t="shared" si="9"/>
        <v>0</v>
      </c>
      <c r="M120" s="156">
        <f t="shared" si="10"/>
        <v>0</v>
      </c>
      <c r="N120" s="57">
        <f t="shared" si="11"/>
        <v>0</v>
      </c>
      <c r="O120" s="59">
        <f t="shared" si="8"/>
        <v>0</v>
      </c>
      <c r="P120" s="60"/>
      <c r="Q120" s="61">
        <f t="shared" si="13"/>
        <v>0</v>
      </c>
    </row>
    <row r="121" spans="2:18" ht="15" hidden="1" customHeight="1" x14ac:dyDescent="0.2">
      <c r="B121" s="66" t="s">
        <v>53</v>
      </c>
      <c r="C121" s="67"/>
      <c r="D121" s="68"/>
      <c r="E121" s="70"/>
      <c r="F121" s="67"/>
      <c r="G121" s="70"/>
      <c r="H121" s="69"/>
      <c r="I121" s="70"/>
      <c r="J121" s="57">
        <f t="shared" si="6"/>
        <v>0</v>
      </c>
      <c r="K121" s="154">
        <f t="shared" si="7"/>
        <v>0</v>
      </c>
      <c r="L121" s="155">
        <f t="shared" si="9"/>
        <v>0</v>
      </c>
      <c r="M121" s="156">
        <f t="shared" si="10"/>
        <v>0</v>
      </c>
      <c r="N121" s="57">
        <f t="shared" si="11"/>
        <v>0</v>
      </c>
      <c r="O121" s="59">
        <f t="shared" si="8"/>
        <v>0</v>
      </c>
      <c r="P121" s="71"/>
      <c r="Q121" s="72">
        <f>SUM(Q113:Q120)</f>
        <v>0</v>
      </c>
    </row>
    <row r="122" spans="2:18" ht="15" hidden="1" customHeight="1" x14ac:dyDescent="0.2">
      <c r="B122" s="62"/>
      <c r="C122" s="52"/>
      <c r="D122" s="63"/>
      <c r="E122" s="56"/>
      <c r="F122" s="52"/>
      <c r="G122" s="56"/>
      <c r="H122" s="55"/>
      <c r="I122" s="56"/>
      <c r="J122" s="57">
        <f t="shared" si="6"/>
        <v>0</v>
      </c>
      <c r="K122" s="154">
        <f t="shared" si="7"/>
        <v>0</v>
      </c>
      <c r="L122" s="155">
        <f t="shared" si="9"/>
        <v>0</v>
      </c>
      <c r="M122" s="156">
        <f t="shared" si="10"/>
        <v>0</v>
      </c>
      <c r="N122" s="57">
        <f t="shared" si="11"/>
        <v>0</v>
      </c>
      <c r="O122" s="59">
        <f t="shared" si="8"/>
        <v>0</v>
      </c>
      <c r="P122" s="60"/>
      <c r="Q122" s="61"/>
    </row>
    <row r="123" spans="2:18" ht="15" hidden="1" customHeight="1" x14ac:dyDescent="0.2">
      <c r="B123" s="73"/>
      <c r="C123" s="74"/>
      <c r="D123" s="75"/>
      <c r="E123" s="77"/>
      <c r="F123" s="74"/>
      <c r="G123" s="77"/>
      <c r="H123" s="76"/>
      <c r="I123" s="77"/>
      <c r="J123" s="57">
        <f t="shared" si="6"/>
        <v>0</v>
      </c>
      <c r="K123" s="154">
        <f t="shared" si="7"/>
        <v>0</v>
      </c>
      <c r="L123" s="155">
        <f t="shared" si="9"/>
        <v>0</v>
      </c>
      <c r="M123" s="156">
        <f t="shared" si="10"/>
        <v>0</v>
      </c>
      <c r="N123" s="57">
        <f t="shared" si="11"/>
        <v>0</v>
      </c>
      <c r="O123" s="59">
        <f t="shared" si="8"/>
        <v>0</v>
      </c>
      <c r="P123" s="78"/>
      <c r="Q123" s="79"/>
    </row>
    <row r="124" spans="2:18" ht="15" customHeight="1" thickBot="1" x14ac:dyDescent="0.25">
      <c r="B124" s="80"/>
      <c r="C124" s="81"/>
      <c r="D124" s="82"/>
      <c r="E124" s="84"/>
      <c r="F124" s="81"/>
      <c r="G124" s="84"/>
      <c r="H124" s="83"/>
      <c r="I124" s="84"/>
      <c r="J124" s="57">
        <f t="shared" si="6"/>
        <v>0</v>
      </c>
      <c r="K124" s="154">
        <f t="shared" si="7"/>
        <v>0</v>
      </c>
      <c r="L124" s="155">
        <f t="shared" si="9"/>
        <v>0</v>
      </c>
      <c r="M124" s="156">
        <f t="shared" si="10"/>
        <v>0</v>
      </c>
      <c r="N124" s="57">
        <f t="shared" si="11"/>
        <v>0</v>
      </c>
      <c r="O124" s="59">
        <f t="shared" si="8"/>
        <v>0</v>
      </c>
      <c r="P124" s="85"/>
      <c r="Q124" s="86"/>
    </row>
    <row r="125" spans="2:18" ht="15" customHeight="1" thickBot="1" x14ac:dyDescent="0.25">
      <c r="B125" s="87" t="s">
        <v>60</v>
      </c>
      <c r="C125" s="88"/>
      <c r="D125" s="89"/>
      <c r="E125" s="158"/>
      <c r="F125" s="159"/>
      <c r="G125" s="92"/>
      <c r="H125" s="91"/>
      <c r="I125" s="92"/>
      <c r="J125" s="93">
        <f t="shared" ref="J125:O125" si="14">SUM(J16:J124)</f>
        <v>1440</v>
      </c>
      <c r="K125" s="160">
        <f t="shared" si="14"/>
        <v>1170</v>
      </c>
      <c r="L125" s="160">
        <f t="shared" si="14"/>
        <v>25970</v>
      </c>
      <c r="M125" s="160">
        <f t="shared" si="14"/>
        <v>28955</v>
      </c>
      <c r="N125" s="93">
        <f t="shared" si="14"/>
        <v>57535</v>
      </c>
      <c r="O125" s="93">
        <f t="shared" si="14"/>
        <v>12445</v>
      </c>
      <c r="P125" s="94"/>
      <c r="Q125" s="95"/>
      <c r="R125" s="96"/>
    </row>
  </sheetData>
  <phoneticPr fontId="16" type="noConversion"/>
  <pageMargins left="0.47" right="0.25" top="0.52" bottom="0.44" header="0.4" footer="0.31"/>
  <pageSetup scale="64" fitToHeight="4" orientation="portrait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52"/>
  <sheetViews>
    <sheetView tabSelected="1" zoomScale="90" zoomScaleNormal="90" workbookViewId="0">
      <selection activeCell="R25" sqref="R25"/>
    </sheetView>
  </sheetViews>
  <sheetFormatPr defaultColWidth="9.140625" defaultRowHeight="12.75" x14ac:dyDescent="0.2"/>
  <cols>
    <col min="1" max="1" width="5.85546875" style="18" customWidth="1"/>
    <col min="2" max="2" width="20.140625" style="18" customWidth="1"/>
    <col min="3" max="3" width="6.5703125" style="18" customWidth="1"/>
    <col min="4" max="4" width="21.5703125" style="19" customWidth="1"/>
    <col min="5" max="5" width="9.140625" style="18" customWidth="1"/>
    <col min="6" max="6" width="12.5703125" style="18" bestFit="1" customWidth="1"/>
    <col min="7" max="7" width="13.7109375" style="18" customWidth="1"/>
    <col min="8" max="8" width="11" style="18" customWidth="1"/>
    <col min="9" max="9" width="9.140625" style="18" customWidth="1"/>
    <col min="10" max="10" width="7.85546875" style="18" hidden="1" customWidth="1"/>
    <col min="11" max="11" width="0" style="18" hidden="1" customWidth="1"/>
    <col min="12" max="16384" width="9.140625" style="18"/>
  </cols>
  <sheetData>
    <row r="1" spans="1:12" ht="18.75" x14ac:dyDescent="0.25">
      <c r="A1" s="196" t="s">
        <v>184</v>
      </c>
      <c r="B1" s="196"/>
      <c r="C1" s="196"/>
      <c r="D1" s="196"/>
      <c r="E1" s="190"/>
      <c r="F1" s="190"/>
    </row>
    <row r="2" spans="1:12" ht="15.75" x14ac:dyDescent="0.25">
      <c r="A2" s="164" t="s">
        <v>178</v>
      </c>
      <c r="B2"/>
      <c r="C2"/>
      <c r="D2"/>
      <c r="E2" s="200"/>
      <c r="F2"/>
    </row>
    <row r="3" spans="1:12" ht="15" customHeight="1" x14ac:dyDescent="0.25">
      <c r="B3" s="165"/>
      <c r="C3" s="165"/>
      <c r="D3" s="166"/>
      <c r="E3" s="201"/>
      <c r="F3"/>
    </row>
    <row r="4" spans="1:12" ht="15" x14ac:dyDescent="0.25">
      <c r="A4"/>
      <c r="B4"/>
      <c r="C4"/>
      <c r="D4" s="198"/>
      <c r="E4" s="200"/>
      <c r="F4"/>
    </row>
    <row r="5" spans="1:12" s="188" customFormat="1" ht="18.600000000000001" customHeight="1" x14ac:dyDescent="0.3">
      <c r="A5" s="206" t="s">
        <v>188</v>
      </c>
      <c r="B5" s="205"/>
      <c r="C5" s="205"/>
      <c r="D5" s="205"/>
      <c r="E5" s="202"/>
      <c r="F5" s="199"/>
      <c r="G5" s="186"/>
      <c r="H5" s="187"/>
      <c r="I5" s="187"/>
      <c r="J5" s="187"/>
      <c r="K5" s="187"/>
      <c r="L5" s="187"/>
    </row>
    <row r="6" spans="1:12" ht="14.45" customHeight="1" x14ac:dyDescent="0.25">
      <c r="A6" s="209" t="s">
        <v>179</v>
      </c>
      <c r="B6" s="207"/>
      <c r="C6" s="207"/>
      <c r="D6" s="208"/>
      <c r="E6" s="203"/>
      <c r="F6" s="197"/>
      <c r="G6" s="127"/>
      <c r="H6" s="24"/>
      <c r="I6" s="24"/>
      <c r="J6" s="24"/>
      <c r="K6" s="24"/>
      <c r="L6" s="24"/>
    </row>
    <row r="7" spans="1:12" ht="21" thickBot="1" x14ac:dyDescent="0.35">
      <c r="A7" s="185"/>
      <c r="B7" s="23"/>
      <c r="C7" s="24"/>
      <c r="D7" s="25"/>
      <c r="E7" s="204"/>
      <c r="F7" s="26"/>
      <c r="G7" s="24"/>
      <c r="H7" s="24"/>
      <c r="I7" s="24"/>
      <c r="J7" s="24"/>
      <c r="K7" s="24"/>
      <c r="L7" s="24"/>
    </row>
    <row r="8" spans="1:12" ht="63.6" customHeight="1" x14ac:dyDescent="0.2">
      <c r="B8" s="191" t="s">
        <v>48</v>
      </c>
      <c r="C8" s="192" t="s">
        <v>49</v>
      </c>
      <c r="D8" s="193" t="s">
        <v>50</v>
      </c>
      <c r="E8" s="194" t="s">
        <v>190</v>
      </c>
      <c r="F8" s="195" t="s">
        <v>191</v>
      </c>
      <c r="G8" s="195" t="s">
        <v>192</v>
      </c>
      <c r="H8" s="195" t="s">
        <v>183</v>
      </c>
      <c r="I8" s="195" t="s">
        <v>193</v>
      </c>
      <c r="J8" s="28"/>
      <c r="K8" s="31"/>
    </row>
    <row r="9" spans="1:12" ht="15" customHeight="1" x14ac:dyDescent="0.2">
      <c r="B9" s="168" t="s">
        <v>185</v>
      </c>
      <c r="C9" s="169">
        <v>1</v>
      </c>
      <c r="D9" s="170" t="s">
        <v>180</v>
      </c>
      <c r="E9" s="171">
        <v>100</v>
      </c>
      <c r="F9" s="178"/>
      <c r="G9" s="178">
        <v>7</v>
      </c>
      <c r="H9" s="176">
        <f>(F9+G9)*E9*C9</f>
        <v>700</v>
      </c>
      <c r="I9" s="156">
        <f>C9*E9</f>
        <v>100</v>
      </c>
      <c r="J9" s="60"/>
      <c r="K9" s="61"/>
      <c r="L9" s="167"/>
    </row>
    <row r="10" spans="1:12" ht="15" customHeight="1" x14ac:dyDescent="0.2">
      <c r="B10" s="168"/>
      <c r="C10" s="169">
        <v>1</v>
      </c>
      <c r="D10" s="170" t="s">
        <v>181</v>
      </c>
      <c r="E10" s="171">
        <v>1043</v>
      </c>
      <c r="F10" s="178"/>
      <c r="G10" s="178">
        <v>2</v>
      </c>
      <c r="H10" s="176">
        <f t="shared" ref="H10:H27" si="0">(F10+G10)*E10*C10</f>
        <v>2086</v>
      </c>
      <c r="I10" s="156">
        <f>C10*E10</f>
        <v>1043</v>
      </c>
      <c r="J10" s="60"/>
      <c r="K10" s="61"/>
      <c r="L10" s="167"/>
    </row>
    <row r="11" spans="1:12" ht="15" customHeight="1" x14ac:dyDescent="0.2">
      <c r="B11" s="168"/>
      <c r="C11" s="169">
        <v>1</v>
      </c>
      <c r="D11" s="170" t="s">
        <v>182</v>
      </c>
      <c r="E11" s="171">
        <v>600</v>
      </c>
      <c r="F11" s="178"/>
      <c r="G11" s="178">
        <v>2</v>
      </c>
      <c r="H11" s="176">
        <f t="shared" si="0"/>
        <v>1200</v>
      </c>
      <c r="I11" s="156">
        <f t="shared" ref="I11:I24" si="1">C11*E11</f>
        <v>600</v>
      </c>
      <c r="J11" s="60"/>
      <c r="K11" s="61"/>
    </row>
    <row r="12" spans="1:12" ht="15" customHeight="1" x14ac:dyDescent="0.2">
      <c r="B12" s="168"/>
      <c r="C12" s="169">
        <v>1</v>
      </c>
      <c r="D12" s="170" t="s">
        <v>171</v>
      </c>
      <c r="E12" s="171">
        <v>104</v>
      </c>
      <c r="F12" s="178"/>
      <c r="G12" s="178">
        <v>4</v>
      </c>
      <c r="H12" s="176">
        <f t="shared" si="0"/>
        <v>416</v>
      </c>
      <c r="I12" s="156">
        <f t="shared" si="1"/>
        <v>104</v>
      </c>
      <c r="J12" s="60"/>
      <c r="K12" s="61"/>
    </row>
    <row r="13" spans="1:12" ht="15" customHeight="1" x14ac:dyDescent="0.2">
      <c r="B13" s="168"/>
      <c r="C13" s="169">
        <v>1</v>
      </c>
      <c r="D13" s="170" t="s">
        <v>171</v>
      </c>
      <c r="E13" s="171">
        <v>53</v>
      </c>
      <c r="F13" s="178"/>
      <c r="G13" s="178">
        <v>4</v>
      </c>
      <c r="H13" s="176">
        <f t="shared" si="0"/>
        <v>212</v>
      </c>
      <c r="I13" s="156">
        <f t="shared" si="1"/>
        <v>53</v>
      </c>
      <c r="J13" s="60"/>
      <c r="K13" s="61"/>
    </row>
    <row r="14" spans="1:12" ht="15" customHeight="1" x14ac:dyDescent="0.2">
      <c r="B14" s="172"/>
      <c r="C14" s="169">
        <v>1</v>
      </c>
      <c r="D14" s="173" t="s">
        <v>89</v>
      </c>
      <c r="E14" s="174">
        <v>115</v>
      </c>
      <c r="F14" s="178"/>
      <c r="G14" s="178">
        <v>4</v>
      </c>
      <c r="H14" s="176">
        <f t="shared" si="0"/>
        <v>460</v>
      </c>
      <c r="I14" s="156">
        <f t="shared" si="1"/>
        <v>115</v>
      </c>
      <c r="J14" s="60"/>
      <c r="K14" s="61"/>
    </row>
    <row r="15" spans="1:12" ht="15" customHeight="1" x14ac:dyDescent="0.2">
      <c r="B15" s="172"/>
      <c r="C15" s="169">
        <v>1</v>
      </c>
      <c r="D15" s="173" t="s">
        <v>90</v>
      </c>
      <c r="E15" s="174">
        <v>50</v>
      </c>
      <c r="F15" s="178"/>
      <c r="G15" s="178">
        <v>4</v>
      </c>
      <c r="H15" s="176">
        <f t="shared" si="0"/>
        <v>200</v>
      </c>
      <c r="I15" s="156">
        <f t="shared" si="1"/>
        <v>50</v>
      </c>
      <c r="J15" s="60"/>
      <c r="K15" s="61"/>
    </row>
    <row r="16" spans="1:12" ht="15" customHeight="1" x14ac:dyDescent="0.2">
      <c r="B16" s="172"/>
      <c r="C16" s="169">
        <v>1</v>
      </c>
      <c r="D16" s="173" t="s">
        <v>92</v>
      </c>
      <c r="E16" s="174"/>
      <c r="F16" s="178"/>
      <c r="G16" s="178"/>
      <c r="H16" s="176">
        <f t="shared" si="0"/>
        <v>0</v>
      </c>
      <c r="I16" s="156">
        <f t="shared" si="1"/>
        <v>0</v>
      </c>
      <c r="J16" s="60"/>
      <c r="K16" s="61"/>
    </row>
    <row r="17" spans="2:11" ht="15" customHeight="1" x14ac:dyDescent="0.2">
      <c r="B17" s="172"/>
      <c r="C17" s="169">
        <v>1</v>
      </c>
      <c r="D17" s="170" t="s">
        <v>172</v>
      </c>
      <c r="E17" s="174">
        <v>36</v>
      </c>
      <c r="F17" s="178"/>
      <c r="G17" s="178">
        <v>4</v>
      </c>
      <c r="H17" s="176">
        <f t="shared" si="0"/>
        <v>144</v>
      </c>
      <c r="I17" s="156">
        <f t="shared" si="1"/>
        <v>36</v>
      </c>
      <c r="J17" s="60"/>
      <c r="K17" s="64"/>
    </row>
    <row r="18" spans="2:11" ht="15" customHeight="1" x14ac:dyDescent="0.2">
      <c r="B18" s="172"/>
      <c r="C18" s="169">
        <v>2</v>
      </c>
      <c r="D18" s="175" t="s">
        <v>186</v>
      </c>
      <c r="E18" s="174">
        <v>26</v>
      </c>
      <c r="F18" s="178"/>
      <c r="G18" s="178">
        <v>2</v>
      </c>
      <c r="H18" s="176">
        <f t="shared" si="0"/>
        <v>104</v>
      </c>
      <c r="I18" s="156">
        <f t="shared" si="1"/>
        <v>52</v>
      </c>
      <c r="J18" s="60"/>
      <c r="K18" s="64"/>
    </row>
    <row r="19" spans="2:11" ht="15" customHeight="1" x14ac:dyDescent="0.2">
      <c r="B19" s="172"/>
      <c r="C19" s="169">
        <v>1</v>
      </c>
      <c r="D19" s="175" t="s">
        <v>187</v>
      </c>
      <c r="E19" s="174">
        <v>85</v>
      </c>
      <c r="F19" s="178"/>
      <c r="G19" s="178">
        <v>4</v>
      </c>
      <c r="H19" s="176">
        <f t="shared" si="0"/>
        <v>340</v>
      </c>
      <c r="I19" s="156">
        <f t="shared" si="1"/>
        <v>85</v>
      </c>
      <c r="J19" s="60"/>
      <c r="K19" s="61"/>
    </row>
    <row r="20" spans="2:11" ht="15" customHeight="1" x14ac:dyDescent="0.2">
      <c r="B20" s="172"/>
      <c r="C20" s="169">
        <v>1</v>
      </c>
      <c r="D20" s="175" t="s">
        <v>170</v>
      </c>
      <c r="E20" s="174">
        <v>300</v>
      </c>
      <c r="F20" s="178">
        <v>3</v>
      </c>
      <c r="G20" s="178"/>
      <c r="H20" s="176">
        <f t="shared" si="0"/>
        <v>900</v>
      </c>
      <c r="I20" s="156">
        <f t="shared" si="1"/>
        <v>300</v>
      </c>
      <c r="J20" s="60"/>
      <c r="K20" s="61"/>
    </row>
    <row r="21" spans="2:11" ht="15" customHeight="1" x14ac:dyDescent="0.2">
      <c r="B21" s="172"/>
      <c r="C21" s="169">
        <v>1</v>
      </c>
      <c r="D21" s="175" t="s">
        <v>169</v>
      </c>
      <c r="E21" s="174">
        <v>200</v>
      </c>
      <c r="F21" s="178">
        <v>2</v>
      </c>
      <c r="G21" s="178"/>
      <c r="H21" s="176">
        <f t="shared" si="0"/>
        <v>400</v>
      </c>
      <c r="I21" s="156">
        <f t="shared" si="1"/>
        <v>200</v>
      </c>
      <c r="J21" s="60"/>
      <c r="K21" s="61"/>
    </row>
    <row r="22" spans="2:11" ht="15" customHeight="1" x14ac:dyDescent="0.2">
      <c r="B22" s="172"/>
      <c r="C22" s="169">
        <v>1</v>
      </c>
      <c r="D22" s="173" t="s">
        <v>87</v>
      </c>
      <c r="E22" s="171">
        <v>70</v>
      </c>
      <c r="F22" s="178">
        <v>2</v>
      </c>
      <c r="G22" s="178"/>
      <c r="H22" s="176">
        <f t="shared" si="0"/>
        <v>140</v>
      </c>
      <c r="I22" s="156">
        <f t="shared" si="1"/>
        <v>70</v>
      </c>
      <c r="J22" s="60"/>
      <c r="K22" s="61"/>
    </row>
    <row r="23" spans="2:11" ht="15" customHeight="1" x14ac:dyDescent="0.2">
      <c r="B23" s="172"/>
      <c r="C23" s="169"/>
      <c r="D23" s="175"/>
      <c r="E23" s="174"/>
      <c r="F23" s="178"/>
      <c r="G23" s="178"/>
      <c r="H23" s="176">
        <f t="shared" si="0"/>
        <v>0</v>
      </c>
      <c r="I23" s="156">
        <f t="shared" si="1"/>
        <v>0</v>
      </c>
      <c r="J23" s="60"/>
      <c r="K23" s="61"/>
    </row>
    <row r="24" spans="2:11" ht="15" customHeight="1" x14ac:dyDescent="0.2">
      <c r="B24" s="172"/>
      <c r="C24" s="169"/>
      <c r="D24" s="175"/>
      <c r="E24" s="174"/>
      <c r="F24" s="178"/>
      <c r="G24" s="178"/>
      <c r="H24" s="176">
        <f t="shared" si="0"/>
        <v>0</v>
      </c>
      <c r="I24" s="156">
        <f t="shared" si="1"/>
        <v>0</v>
      </c>
      <c r="J24" s="60"/>
      <c r="K24" s="61"/>
    </row>
    <row r="25" spans="2:11" ht="15" customHeight="1" x14ac:dyDescent="0.2">
      <c r="B25" s="51" t="s">
        <v>174</v>
      </c>
      <c r="C25" s="52">
        <v>5</v>
      </c>
      <c r="D25" s="63" t="s">
        <v>94</v>
      </c>
      <c r="E25" s="162">
        <v>85</v>
      </c>
      <c r="F25" s="179"/>
      <c r="G25" s="179">
        <v>4</v>
      </c>
      <c r="H25" s="176">
        <f t="shared" si="0"/>
        <v>1700</v>
      </c>
      <c r="I25" s="156">
        <f t="shared" ref="I25:I30" si="2">C25*E25</f>
        <v>425</v>
      </c>
      <c r="J25" s="60"/>
      <c r="K25" s="61"/>
    </row>
    <row r="26" spans="2:11" ht="15" customHeight="1" x14ac:dyDescent="0.2">
      <c r="B26" s="62"/>
      <c r="C26" s="52">
        <v>11</v>
      </c>
      <c r="D26" s="53" t="s">
        <v>173</v>
      </c>
      <c r="E26" s="162">
        <v>13</v>
      </c>
      <c r="F26" s="179"/>
      <c r="G26" s="179">
        <v>4</v>
      </c>
      <c r="H26" s="176">
        <f t="shared" si="0"/>
        <v>572</v>
      </c>
      <c r="I26" s="156">
        <f t="shared" si="2"/>
        <v>143</v>
      </c>
      <c r="J26" s="60"/>
      <c r="K26" s="61"/>
    </row>
    <row r="27" spans="2:11" ht="15" customHeight="1" x14ac:dyDescent="0.2">
      <c r="B27" s="62"/>
      <c r="C27" s="52"/>
      <c r="D27" s="63"/>
      <c r="E27" s="162"/>
      <c r="F27" s="179"/>
      <c r="G27" s="179"/>
      <c r="H27" s="176">
        <f t="shared" si="0"/>
        <v>0</v>
      </c>
      <c r="I27" s="156">
        <f t="shared" si="2"/>
        <v>0</v>
      </c>
      <c r="J27" s="60"/>
      <c r="K27" s="61"/>
    </row>
    <row r="28" spans="2:11" ht="15" customHeight="1" x14ac:dyDescent="0.2">
      <c r="B28" s="172" t="s">
        <v>151</v>
      </c>
      <c r="C28" s="169">
        <v>3</v>
      </c>
      <c r="D28" s="170" t="s">
        <v>176</v>
      </c>
      <c r="E28" s="174">
        <v>115</v>
      </c>
      <c r="F28" s="178"/>
      <c r="G28" s="178">
        <v>4</v>
      </c>
      <c r="H28" s="176">
        <f>(F28+G28)*E28*C28</f>
        <v>1380</v>
      </c>
      <c r="I28" s="156">
        <f t="shared" si="2"/>
        <v>345</v>
      </c>
      <c r="J28" s="60"/>
      <c r="K28" s="61"/>
    </row>
    <row r="29" spans="2:11" ht="15" customHeight="1" x14ac:dyDescent="0.2">
      <c r="B29" s="172"/>
      <c r="C29" s="169">
        <v>3</v>
      </c>
      <c r="D29" s="170" t="s">
        <v>175</v>
      </c>
      <c r="E29" s="174">
        <v>115</v>
      </c>
      <c r="F29" s="178"/>
      <c r="G29" s="178">
        <v>4</v>
      </c>
      <c r="H29" s="176">
        <f>(F29+G29)*E29*C29</f>
        <v>1380</v>
      </c>
      <c r="I29" s="156">
        <f t="shared" si="2"/>
        <v>345</v>
      </c>
      <c r="J29" s="60"/>
      <c r="K29" s="61"/>
    </row>
    <row r="30" spans="2:11" ht="15" customHeight="1" thickBot="1" x14ac:dyDescent="0.25">
      <c r="B30" s="172"/>
      <c r="C30" s="169">
        <v>1</v>
      </c>
      <c r="D30" s="170" t="s">
        <v>177</v>
      </c>
      <c r="E30" s="174">
        <v>986</v>
      </c>
      <c r="F30" s="180"/>
      <c r="G30" s="180">
        <v>0</v>
      </c>
      <c r="H30" s="177">
        <f>(F30+G30)*E30*C30</f>
        <v>0</v>
      </c>
      <c r="I30" s="156">
        <f t="shared" si="2"/>
        <v>986</v>
      </c>
      <c r="J30" s="60"/>
      <c r="K30" s="61"/>
    </row>
    <row r="31" spans="2:11" ht="18.75" thickBot="1" x14ac:dyDescent="0.3">
      <c r="B31" s="87" t="s">
        <v>60</v>
      </c>
      <c r="C31" s="88"/>
      <c r="D31" s="89"/>
      <c r="E31" s="158"/>
      <c r="F31" s="159"/>
      <c r="G31" s="181"/>
      <c r="H31" s="189">
        <f>SUM(H9:H30)</f>
        <v>12334</v>
      </c>
      <c r="I31" s="93">
        <f>SUM(I9:I30)</f>
        <v>5052</v>
      </c>
      <c r="J31" s="60"/>
      <c r="K31" s="61"/>
    </row>
    <row r="32" spans="2:11" x14ac:dyDescent="0.2">
      <c r="B32" s="182"/>
      <c r="C32" s="148"/>
      <c r="D32" s="183"/>
      <c r="E32" s="148"/>
      <c r="F32" s="148"/>
      <c r="G32" s="148"/>
      <c r="H32" s="184"/>
      <c r="I32" s="184"/>
      <c r="J32" s="60"/>
      <c r="K32" s="61"/>
    </row>
    <row r="33" spans="1:12" x14ac:dyDescent="0.2">
      <c r="J33" s="60"/>
      <c r="K33" s="61"/>
    </row>
    <row r="34" spans="1:12" ht="21" thickBot="1" x14ac:dyDescent="0.35">
      <c r="A34" s="185" t="s">
        <v>189</v>
      </c>
      <c r="B34" s="23"/>
      <c r="C34" s="24"/>
      <c r="D34" s="25"/>
      <c r="E34" s="24"/>
      <c r="F34" s="26"/>
      <c r="G34" s="24"/>
      <c r="H34" s="24"/>
      <c r="I34" s="24"/>
      <c r="J34" s="24"/>
      <c r="K34" s="24"/>
      <c r="L34" s="24"/>
    </row>
    <row r="35" spans="1:12" x14ac:dyDescent="0.2">
      <c r="J35" s="60"/>
      <c r="K35" s="61"/>
    </row>
    <row r="36" spans="1:12" x14ac:dyDescent="0.2">
      <c r="J36" s="60"/>
      <c r="K36" s="61"/>
    </row>
    <row r="37" spans="1:12" x14ac:dyDescent="0.2">
      <c r="J37" s="60"/>
      <c r="K37" s="61"/>
    </row>
    <row r="38" spans="1:12" x14ac:dyDescent="0.2">
      <c r="J38" s="60"/>
      <c r="K38" s="61"/>
    </row>
    <row r="39" spans="1:12" x14ac:dyDescent="0.2">
      <c r="J39" s="60"/>
      <c r="K39" s="61"/>
    </row>
    <row r="40" spans="1:12" x14ac:dyDescent="0.2">
      <c r="J40" s="60"/>
      <c r="K40" s="61"/>
    </row>
    <row r="41" spans="1:12" x14ac:dyDescent="0.2">
      <c r="J41" s="60"/>
      <c r="K41" s="61"/>
    </row>
    <row r="42" spans="1:12" x14ac:dyDescent="0.2">
      <c r="J42" s="60"/>
      <c r="K42" s="61"/>
    </row>
    <row r="43" spans="1:12" x14ac:dyDescent="0.2">
      <c r="J43" s="60"/>
      <c r="K43" s="61"/>
    </row>
    <row r="44" spans="1:12" x14ac:dyDescent="0.2">
      <c r="J44" s="60"/>
      <c r="K44" s="61"/>
    </row>
    <row r="45" spans="1:12" x14ac:dyDescent="0.2">
      <c r="J45" s="60"/>
      <c r="K45" s="61"/>
    </row>
    <row r="46" spans="1:12" x14ac:dyDescent="0.2">
      <c r="J46" s="60"/>
      <c r="K46" s="61"/>
    </row>
    <row r="47" spans="1:12" x14ac:dyDescent="0.2">
      <c r="J47" s="60"/>
      <c r="K47" s="61"/>
    </row>
    <row r="48" spans="1:12" x14ac:dyDescent="0.2">
      <c r="J48" s="60"/>
      <c r="K48" s="61"/>
    </row>
    <row r="49" spans="10:11" ht="13.9" customHeight="1" x14ac:dyDescent="0.2">
      <c r="J49" s="60"/>
      <c r="K49" s="61"/>
    </row>
    <row r="50" spans="10:11" x14ac:dyDescent="0.2">
      <c r="J50" s="60"/>
      <c r="K50" s="61"/>
    </row>
    <row r="51" spans="10:11" x14ac:dyDescent="0.2">
      <c r="J51" s="60"/>
      <c r="K51" s="61"/>
    </row>
    <row r="52" spans="10:11" x14ac:dyDescent="0.2">
      <c r="J52" s="60"/>
      <c r="K52" s="61"/>
    </row>
  </sheetData>
  <phoneticPr fontId="16" type="noConversion"/>
  <pageMargins left="0.47" right="0.25" top="0.52" bottom="0.44" header="0.4" footer="0.31"/>
  <pageSetup scale="64" fitToHeight="4" orientation="portrait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N75"/>
  <sheetViews>
    <sheetView view="pageLayout" topLeftCell="A10" zoomScale="85" zoomScaleNormal="100" zoomScalePageLayoutView="85" workbookViewId="0">
      <selection activeCell="E10" sqref="E10"/>
    </sheetView>
  </sheetViews>
  <sheetFormatPr defaultColWidth="9.140625" defaultRowHeight="12.75" x14ac:dyDescent="0.2"/>
  <cols>
    <col min="1" max="1" width="1.42578125" style="18" customWidth="1"/>
    <col min="2" max="2" width="21.7109375" style="18" customWidth="1"/>
    <col min="3" max="3" width="6.5703125" style="18" customWidth="1"/>
    <col min="4" max="4" width="21.5703125" style="19" customWidth="1"/>
    <col min="5" max="5" width="9.42578125" style="18" customWidth="1"/>
    <col min="6" max="6" width="7.140625" style="18" customWidth="1"/>
    <col min="7" max="7" width="7" style="18" customWidth="1"/>
    <col min="8" max="8" width="11.28515625" style="18" customWidth="1"/>
    <col min="9" max="9" width="11.140625" style="18" customWidth="1"/>
    <col min="10" max="10" width="12.28515625" style="18" customWidth="1"/>
    <col min="11" max="11" width="9.140625" style="18" customWidth="1"/>
    <col min="12" max="12" width="7.85546875" style="18" hidden="1" customWidth="1"/>
    <col min="13" max="13" width="0" style="18" hidden="1" customWidth="1"/>
    <col min="14" max="16384" width="9.140625" style="18"/>
  </cols>
  <sheetData>
    <row r="2" spans="2:14" ht="18.75" x14ac:dyDescent="0.3">
      <c r="B2" s="104" t="s">
        <v>76</v>
      </c>
    </row>
    <row r="3" spans="2:14" ht="15" customHeight="1" x14ac:dyDescent="0.25">
      <c r="B3" s="99" t="s">
        <v>77</v>
      </c>
      <c r="E3" s="20"/>
    </row>
    <row r="4" spans="2:14" x14ac:dyDescent="0.2">
      <c r="B4" s="99" t="s">
        <v>62</v>
      </c>
    </row>
    <row r="5" spans="2:14" ht="15.75" x14ac:dyDescent="0.25">
      <c r="B5" s="106"/>
    </row>
    <row r="6" spans="2:14" ht="15.75" x14ac:dyDescent="0.25">
      <c r="B6" s="100">
        <v>39711</v>
      </c>
      <c r="E6" s="21"/>
      <c r="F6" s="21"/>
    </row>
    <row r="7" spans="2:14" x14ac:dyDescent="0.2">
      <c r="E7" s="22"/>
      <c r="F7" s="22"/>
      <c r="G7" s="22"/>
      <c r="H7" s="22"/>
    </row>
    <row r="8" spans="2:14" ht="13.5" thickBot="1" x14ac:dyDescent="0.25">
      <c r="E8" s="22"/>
      <c r="F8" s="22"/>
      <c r="G8" s="22"/>
      <c r="H8" s="22"/>
    </row>
    <row r="9" spans="2:14" ht="16.5" thickBot="1" x14ac:dyDescent="0.3">
      <c r="B9" s="101" t="s">
        <v>63</v>
      </c>
      <c r="C9" s="24"/>
      <c r="D9" s="123" t="str">
        <f>General!C9</f>
        <v>PIH - Boucancarre</v>
      </c>
      <c r="E9" s="124"/>
      <c r="F9" s="124"/>
      <c r="G9" s="125"/>
      <c r="H9" s="24"/>
      <c r="I9" s="24"/>
      <c r="J9" s="24"/>
      <c r="K9" s="24"/>
      <c r="L9" s="24"/>
      <c r="M9" s="24"/>
      <c r="N9" s="24"/>
    </row>
    <row r="10" spans="2:14" ht="15.75" x14ac:dyDescent="0.25">
      <c r="B10" s="106" t="s">
        <v>86</v>
      </c>
      <c r="C10" s="24"/>
      <c r="D10" s="129"/>
      <c r="E10" s="128"/>
      <c r="F10" s="128"/>
      <c r="G10" s="128"/>
      <c r="H10" s="24"/>
      <c r="I10" s="24"/>
      <c r="J10" s="24"/>
      <c r="K10" s="24"/>
      <c r="L10" s="24"/>
      <c r="M10" s="24"/>
      <c r="N10" s="24"/>
    </row>
    <row r="11" spans="2:14" ht="21" thickBot="1" x14ac:dyDescent="0.35">
      <c r="B11" s="23"/>
      <c r="C11" s="24"/>
      <c r="D11" s="25"/>
      <c r="E11" s="24"/>
      <c r="F11" s="26"/>
      <c r="G11" s="24"/>
      <c r="H11" s="24"/>
      <c r="I11" s="24"/>
      <c r="J11" s="24"/>
      <c r="K11" s="24"/>
      <c r="L11" s="24"/>
      <c r="M11" s="24"/>
      <c r="N11" s="24"/>
    </row>
    <row r="12" spans="2:14" ht="15" customHeight="1" x14ac:dyDescent="0.2">
      <c r="B12" s="229" t="s">
        <v>48</v>
      </c>
      <c r="C12" s="230" t="s">
        <v>49</v>
      </c>
      <c r="D12" s="220" t="s">
        <v>50</v>
      </c>
      <c r="E12" s="220" t="s">
        <v>199</v>
      </c>
      <c r="F12" s="211" t="s">
        <v>194</v>
      </c>
      <c r="G12" s="212"/>
      <c r="H12" s="217" t="s">
        <v>195</v>
      </c>
      <c r="I12" s="220" t="s">
        <v>196</v>
      </c>
      <c r="J12" s="220" t="s">
        <v>197</v>
      </c>
      <c r="K12" s="223" t="s">
        <v>198</v>
      </c>
      <c r="L12" s="28"/>
      <c r="M12" s="31"/>
    </row>
    <row r="13" spans="2:14" ht="15" customHeight="1" x14ac:dyDescent="0.2">
      <c r="B13" s="218"/>
      <c r="C13" s="221"/>
      <c r="D13" s="231"/>
      <c r="E13" s="221"/>
      <c r="F13" s="213"/>
      <c r="G13" s="214"/>
      <c r="H13" s="218"/>
      <c r="I13" s="221"/>
      <c r="J13" s="221"/>
      <c r="K13" s="224"/>
      <c r="L13" s="33" t="s">
        <v>54</v>
      </c>
      <c r="M13" s="36" t="s">
        <v>55</v>
      </c>
    </row>
    <row r="14" spans="2:14" ht="15" customHeight="1" x14ac:dyDescent="0.2">
      <c r="B14" s="218"/>
      <c r="C14" s="221"/>
      <c r="D14" s="231"/>
      <c r="E14" s="221"/>
      <c r="F14" s="213"/>
      <c r="G14" s="214"/>
      <c r="H14" s="218"/>
      <c r="I14" s="221"/>
      <c r="J14" s="221"/>
      <c r="K14" s="224"/>
      <c r="L14" s="33" t="s">
        <v>58</v>
      </c>
      <c r="M14" s="36" t="s">
        <v>59</v>
      </c>
    </row>
    <row r="15" spans="2:14" ht="15.75" customHeight="1" thickBot="1" x14ac:dyDescent="0.25">
      <c r="B15" s="219"/>
      <c r="C15" s="222"/>
      <c r="D15" s="232"/>
      <c r="E15" s="222"/>
      <c r="F15" s="215"/>
      <c r="G15" s="216"/>
      <c r="H15" s="219"/>
      <c r="I15" s="222"/>
      <c r="J15" s="222"/>
      <c r="K15" s="225"/>
      <c r="L15" s="44"/>
      <c r="M15" s="43"/>
    </row>
    <row r="16" spans="2:14" ht="15" customHeight="1" x14ac:dyDescent="0.2">
      <c r="B16" s="45"/>
      <c r="C16" s="46"/>
      <c r="D16" s="47"/>
      <c r="E16" s="48"/>
      <c r="F16" s="48"/>
      <c r="G16" s="49"/>
      <c r="H16" s="50"/>
      <c r="I16" s="48"/>
      <c r="J16" s="48"/>
      <c r="K16" s="49"/>
      <c r="L16" s="50"/>
      <c r="M16" s="49"/>
    </row>
    <row r="17" spans="2:13" ht="15" customHeight="1" x14ac:dyDescent="0.2">
      <c r="B17" s="51" t="s">
        <v>83</v>
      </c>
      <c r="C17" s="52"/>
      <c r="D17" s="53"/>
      <c r="E17" s="54"/>
      <c r="F17" s="55"/>
      <c r="G17" s="56"/>
      <c r="H17" s="210">
        <f>C17*E17*F17</f>
        <v>0</v>
      </c>
      <c r="I17" s="57">
        <f>C17*E17*G17</f>
        <v>0</v>
      </c>
      <c r="J17" s="58">
        <f>H17+I17</f>
        <v>0</v>
      </c>
      <c r="K17" s="59">
        <f>C17*E17</f>
        <v>0</v>
      </c>
      <c r="L17" s="60"/>
      <c r="M17" s="61"/>
    </row>
    <row r="18" spans="2:13" ht="15" customHeight="1" x14ac:dyDescent="0.2">
      <c r="B18" s="62" t="s">
        <v>84</v>
      </c>
      <c r="C18" s="52">
        <v>1</v>
      </c>
      <c r="D18" s="63" t="s">
        <v>116</v>
      </c>
      <c r="E18" s="54">
        <v>2400</v>
      </c>
      <c r="F18" s="55">
        <v>5</v>
      </c>
      <c r="G18" s="56"/>
      <c r="H18" s="57">
        <f t="shared" ref="H18:H70" si="0">C18*E18*F18</f>
        <v>12000</v>
      </c>
      <c r="I18" s="57">
        <f t="shared" ref="I18:I70" si="1">C18*E18*G18</f>
        <v>0</v>
      </c>
      <c r="J18" s="58">
        <f t="shared" ref="J18:J70" si="2">H18+I18</f>
        <v>12000</v>
      </c>
      <c r="K18" s="59">
        <f t="shared" ref="K18:K70" si="3">C18*E18</f>
        <v>2400</v>
      </c>
      <c r="L18" s="60"/>
      <c r="M18" s="61"/>
    </row>
    <row r="19" spans="2:13" ht="15" customHeight="1" x14ac:dyDescent="0.2">
      <c r="B19" s="62" t="s">
        <v>114</v>
      </c>
      <c r="C19" s="52">
        <v>1</v>
      </c>
      <c r="D19" s="140" t="s">
        <v>115</v>
      </c>
      <c r="E19" s="54">
        <v>1800</v>
      </c>
      <c r="F19" s="55">
        <v>5</v>
      </c>
      <c r="G19" s="56"/>
      <c r="H19" s="57">
        <f t="shared" si="0"/>
        <v>9000</v>
      </c>
      <c r="I19" s="57">
        <f t="shared" si="1"/>
        <v>0</v>
      </c>
      <c r="J19" s="58">
        <f t="shared" si="2"/>
        <v>9000</v>
      </c>
      <c r="K19" s="59">
        <f t="shared" si="3"/>
        <v>1800</v>
      </c>
      <c r="L19" s="60"/>
      <c r="M19" s="61"/>
    </row>
    <row r="20" spans="2:13" ht="15" customHeight="1" x14ac:dyDescent="0.2">
      <c r="B20" s="62" t="s">
        <v>85</v>
      </c>
      <c r="C20" s="52">
        <v>1</v>
      </c>
      <c r="D20" s="63" t="s">
        <v>117</v>
      </c>
      <c r="E20" s="55">
        <v>1800</v>
      </c>
      <c r="F20" s="55">
        <v>5</v>
      </c>
      <c r="G20" s="56"/>
      <c r="H20" s="57">
        <f t="shared" si="0"/>
        <v>9000</v>
      </c>
      <c r="I20" s="57">
        <f t="shared" si="1"/>
        <v>0</v>
      </c>
      <c r="J20" s="58">
        <f t="shared" si="2"/>
        <v>9000</v>
      </c>
      <c r="K20" s="59">
        <f t="shared" si="3"/>
        <v>1800</v>
      </c>
      <c r="L20" s="60"/>
      <c r="M20" s="61"/>
    </row>
    <row r="21" spans="2:13" ht="27.75" customHeight="1" x14ac:dyDescent="0.2">
      <c r="B21" s="226" t="s">
        <v>112</v>
      </c>
      <c r="C21" s="227"/>
      <c r="D21" s="228"/>
      <c r="E21" s="55"/>
      <c r="F21" s="55"/>
      <c r="G21" s="56"/>
      <c r="H21" s="57">
        <f t="shared" si="0"/>
        <v>0</v>
      </c>
      <c r="I21" s="57">
        <f t="shared" si="1"/>
        <v>0</v>
      </c>
      <c r="J21" s="58">
        <f t="shared" si="2"/>
        <v>0</v>
      </c>
      <c r="K21" s="59">
        <f t="shared" si="3"/>
        <v>0</v>
      </c>
      <c r="L21" s="60"/>
      <c r="M21" s="64"/>
    </row>
    <row r="22" spans="2:13" x14ac:dyDescent="0.2">
      <c r="B22" s="62" t="s">
        <v>103</v>
      </c>
      <c r="C22" s="52">
        <v>4</v>
      </c>
      <c r="D22" s="63" t="s">
        <v>95</v>
      </c>
      <c r="E22" s="55">
        <v>150</v>
      </c>
      <c r="F22" s="55">
        <v>8</v>
      </c>
      <c r="G22" s="56"/>
      <c r="H22" s="57">
        <f t="shared" si="0"/>
        <v>4800</v>
      </c>
      <c r="I22" s="57">
        <f t="shared" si="1"/>
        <v>0</v>
      </c>
      <c r="J22" s="58">
        <f t="shared" si="2"/>
        <v>4800</v>
      </c>
      <c r="K22" s="59">
        <f t="shared" si="3"/>
        <v>600</v>
      </c>
      <c r="L22" s="60"/>
      <c r="M22" s="61"/>
    </row>
    <row r="23" spans="2:13" ht="15" customHeight="1" x14ac:dyDescent="0.2">
      <c r="B23" s="62"/>
      <c r="C23" s="52">
        <v>10</v>
      </c>
      <c r="D23" s="65" t="s">
        <v>96</v>
      </c>
      <c r="E23" s="55">
        <v>20</v>
      </c>
      <c r="F23" s="55">
        <v>8</v>
      </c>
      <c r="G23" s="56"/>
      <c r="H23" s="57">
        <f t="shared" si="0"/>
        <v>1600</v>
      </c>
      <c r="I23" s="57">
        <f t="shared" si="1"/>
        <v>0</v>
      </c>
      <c r="J23" s="58">
        <f t="shared" si="2"/>
        <v>1600</v>
      </c>
      <c r="K23" s="59">
        <f t="shared" si="3"/>
        <v>200</v>
      </c>
      <c r="L23" s="60"/>
      <c r="M23" s="61"/>
    </row>
    <row r="24" spans="2:13" ht="15" customHeight="1" x14ac:dyDescent="0.2">
      <c r="B24" s="62"/>
      <c r="C24" s="52">
        <v>4</v>
      </c>
      <c r="D24" s="65" t="s">
        <v>98</v>
      </c>
      <c r="E24" s="55">
        <v>75</v>
      </c>
      <c r="F24" s="55">
        <v>8</v>
      </c>
      <c r="G24" s="56"/>
      <c r="H24" s="57">
        <f t="shared" si="0"/>
        <v>2400</v>
      </c>
      <c r="I24" s="57">
        <f t="shared" si="1"/>
        <v>0</v>
      </c>
      <c r="J24" s="58">
        <f t="shared" si="2"/>
        <v>2400</v>
      </c>
      <c r="K24" s="59">
        <f t="shared" si="3"/>
        <v>300</v>
      </c>
      <c r="L24" s="60"/>
      <c r="M24" s="61"/>
    </row>
    <row r="25" spans="2:13" ht="15" customHeight="1" x14ac:dyDescent="0.2">
      <c r="B25" s="62"/>
      <c r="C25" s="52">
        <v>8</v>
      </c>
      <c r="D25" s="65" t="s">
        <v>118</v>
      </c>
      <c r="E25" s="55">
        <v>50</v>
      </c>
      <c r="F25" s="55">
        <v>8</v>
      </c>
      <c r="G25" s="56"/>
      <c r="H25" s="57">
        <f t="shared" si="0"/>
        <v>3200</v>
      </c>
      <c r="I25" s="57">
        <f t="shared" si="1"/>
        <v>0</v>
      </c>
      <c r="J25" s="58">
        <f t="shared" si="2"/>
        <v>3200</v>
      </c>
      <c r="K25" s="59">
        <f t="shared" si="3"/>
        <v>400</v>
      </c>
      <c r="L25" s="60"/>
      <c r="M25" s="61"/>
    </row>
    <row r="26" spans="2:13" ht="15" customHeight="1" x14ac:dyDescent="0.2">
      <c r="B26" s="62"/>
      <c r="C26" s="52">
        <v>2</v>
      </c>
      <c r="D26" s="63" t="s">
        <v>119</v>
      </c>
      <c r="E26" s="55">
        <v>100</v>
      </c>
      <c r="F26" s="55">
        <v>1</v>
      </c>
      <c r="G26" s="56"/>
      <c r="H26" s="57">
        <f t="shared" si="0"/>
        <v>200</v>
      </c>
      <c r="I26" s="57">
        <f t="shared" si="1"/>
        <v>0</v>
      </c>
      <c r="J26" s="58">
        <f t="shared" si="2"/>
        <v>200</v>
      </c>
      <c r="K26" s="59">
        <f t="shared" si="3"/>
        <v>200</v>
      </c>
      <c r="L26" s="60"/>
      <c r="M26" s="61"/>
    </row>
    <row r="27" spans="2:13" ht="15" customHeight="1" x14ac:dyDescent="0.2">
      <c r="B27" s="62"/>
      <c r="C27" s="52"/>
      <c r="D27" s="65"/>
      <c r="E27" s="55"/>
      <c r="F27" s="55"/>
      <c r="G27" s="56"/>
      <c r="H27" s="57">
        <f t="shared" si="0"/>
        <v>0</v>
      </c>
      <c r="I27" s="57">
        <f t="shared" si="1"/>
        <v>0</v>
      </c>
      <c r="J27" s="58">
        <f t="shared" si="2"/>
        <v>0</v>
      </c>
      <c r="K27" s="59">
        <f t="shared" si="3"/>
        <v>0</v>
      </c>
      <c r="L27" s="60"/>
      <c r="M27" s="61"/>
    </row>
    <row r="28" spans="2:13" ht="15" customHeight="1" x14ac:dyDescent="0.2">
      <c r="B28" s="62" t="s">
        <v>120</v>
      </c>
      <c r="C28" s="52">
        <v>3</v>
      </c>
      <c r="D28" s="65" t="s">
        <v>101</v>
      </c>
      <c r="E28" s="55">
        <v>20</v>
      </c>
      <c r="F28" s="55">
        <v>12</v>
      </c>
      <c r="G28" s="56">
        <v>12</v>
      </c>
      <c r="H28" s="57">
        <f t="shared" si="0"/>
        <v>720</v>
      </c>
      <c r="I28" s="57">
        <f t="shared" si="1"/>
        <v>720</v>
      </c>
      <c r="J28" s="58">
        <f t="shared" si="2"/>
        <v>1440</v>
      </c>
      <c r="K28" s="59">
        <f t="shared" si="3"/>
        <v>60</v>
      </c>
      <c r="L28" s="60"/>
      <c r="M28" s="61"/>
    </row>
    <row r="29" spans="2:13" ht="15" customHeight="1" x14ac:dyDescent="0.2">
      <c r="B29" s="62"/>
      <c r="C29" s="52">
        <v>6</v>
      </c>
      <c r="D29" s="65" t="s">
        <v>96</v>
      </c>
      <c r="E29" s="55">
        <v>20</v>
      </c>
      <c r="F29" s="55"/>
      <c r="G29" s="56">
        <v>4</v>
      </c>
      <c r="H29" s="57">
        <f t="shared" si="0"/>
        <v>0</v>
      </c>
      <c r="I29" s="57">
        <f t="shared" si="1"/>
        <v>480</v>
      </c>
      <c r="J29" s="58">
        <f t="shared" si="2"/>
        <v>480</v>
      </c>
      <c r="K29" s="59">
        <f t="shared" si="3"/>
        <v>120</v>
      </c>
      <c r="L29" s="60"/>
      <c r="M29" s="61"/>
    </row>
    <row r="30" spans="2:13" ht="15" customHeight="1" x14ac:dyDescent="0.2">
      <c r="B30" s="62"/>
      <c r="C30" s="52"/>
      <c r="D30" s="65"/>
      <c r="E30" s="55"/>
      <c r="F30" s="55"/>
      <c r="G30" s="56"/>
      <c r="H30" s="57">
        <f t="shared" si="0"/>
        <v>0</v>
      </c>
      <c r="I30" s="57">
        <f t="shared" si="1"/>
        <v>0</v>
      </c>
      <c r="J30" s="58">
        <f t="shared" si="2"/>
        <v>0</v>
      </c>
      <c r="K30" s="59">
        <f t="shared" si="3"/>
        <v>0</v>
      </c>
      <c r="L30" s="60"/>
      <c r="M30" s="61"/>
    </row>
    <row r="31" spans="2:13" ht="15" customHeight="1" x14ac:dyDescent="0.2">
      <c r="B31" s="62" t="s">
        <v>121</v>
      </c>
      <c r="C31" s="52">
        <v>1</v>
      </c>
      <c r="D31" s="65" t="s">
        <v>101</v>
      </c>
      <c r="E31" s="55">
        <v>20</v>
      </c>
      <c r="F31" s="55">
        <v>12</v>
      </c>
      <c r="G31" s="56">
        <v>12</v>
      </c>
      <c r="H31" s="57">
        <f t="shared" si="0"/>
        <v>240</v>
      </c>
      <c r="I31" s="57">
        <f t="shared" si="1"/>
        <v>240</v>
      </c>
      <c r="J31" s="58">
        <f t="shared" si="2"/>
        <v>480</v>
      </c>
      <c r="K31" s="59">
        <f t="shared" si="3"/>
        <v>20</v>
      </c>
      <c r="L31" s="60"/>
      <c r="M31" s="61"/>
    </row>
    <row r="32" spans="2:13" ht="15" customHeight="1" x14ac:dyDescent="0.2">
      <c r="B32" s="62"/>
      <c r="C32" s="52">
        <v>8</v>
      </c>
      <c r="D32" s="65" t="s">
        <v>96</v>
      </c>
      <c r="E32" s="55">
        <v>20</v>
      </c>
      <c r="F32" s="55"/>
      <c r="G32" s="56">
        <v>5</v>
      </c>
      <c r="H32" s="57">
        <f t="shared" si="0"/>
        <v>0</v>
      </c>
      <c r="I32" s="57">
        <f t="shared" si="1"/>
        <v>800</v>
      </c>
      <c r="J32" s="58">
        <f t="shared" si="2"/>
        <v>800</v>
      </c>
      <c r="K32" s="59">
        <f t="shared" si="3"/>
        <v>160</v>
      </c>
      <c r="L32" s="60"/>
      <c r="M32" s="61"/>
    </row>
    <row r="33" spans="2:13" ht="15" customHeight="1" x14ac:dyDescent="0.2">
      <c r="B33" s="62"/>
      <c r="C33" s="52">
        <v>2</v>
      </c>
      <c r="D33" s="65" t="s">
        <v>95</v>
      </c>
      <c r="E33" s="55">
        <v>60</v>
      </c>
      <c r="F33" s="55"/>
      <c r="G33" s="56">
        <v>4</v>
      </c>
      <c r="H33" s="57">
        <f t="shared" si="0"/>
        <v>0</v>
      </c>
      <c r="I33" s="57">
        <f t="shared" si="1"/>
        <v>480</v>
      </c>
      <c r="J33" s="58">
        <f t="shared" si="2"/>
        <v>480</v>
      </c>
      <c r="K33" s="59">
        <f t="shared" si="3"/>
        <v>120</v>
      </c>
      <c r="L33" s="60"/>
      <c r="M33" s="61"/>
    </row>
    <row r="34" spans="2:13" ht="15" customHeight="1" x14ac:dyDescent="0.2">
      <c r="B34" s="62"/>
      <c r="C34" s="52">
        <v>1</v>
      </c>
      <c r="D34" s="65" t="s">
        <v>100</v>
      </c>
      <c r="E34" s="55">
        <v>150</v>
      </c>
      <c r="F34" s="55"/>
      <c r="G34" s="56">
        <v>4</v>
      </c>
      <c r="H34" s="57">
        <f t="shared" si="0"/>
        <v>0</v>
      </c>
      <c r="I34" s="57">
        <f t="shared" si="1"/>
        <v>600</v>
      </c>
      <c r="J34" s="58">
        <f t="shared" si="2"/>
        <v>600</v>
      </c>
      <c r="K34" s="59">
        <f t="shared" si="3"/>
        <v>150</v>
      </c>
      <c r="L34" s="60"/>
      <c r="M34" s="61"/>
    </row>
    <row r="35" spans="2:13" ht="15" customHeight="1" x14ac:dyDescent="0.2">
      <c r="B35" s="62"/>
      <c r="C35" s="52"/>
      <c r="D35" s="65"/>
      <c r="E35" s="55"/>
      <c r="F35" s="55"/>
      <c r="G35" s="56"/>
      <c r="H35" s="57">
        <f t="shared" si="0"/>
        <v>0</v>
      </c>
      <c r="I35" s="57">
        <f t="shared" si="1"/>
        <v>0</v>
      </c>
      <c r="J35" s="58">
        <f t="shared" si="2"/>
        <v>0</v>
      </c>
      <c r="K35" s="59">
        <f t="shared" si="3"/>
        <v>0</v>
      </c>
      <c r="L35" s="60"/>
      <c r="M35" s="61"/>
    </row>
    <row r="36" spans="2:13" ht="15" customHeight="1" x14ac:dyDescent="0.2">
      <c r="B36" s="62" t="s">
        <v>122</v>
      </c>
      <c r="C36" s="52">
        <v>20</v>
      </c>
      <c r="D36" s="65" t="s">
        <v>123</v>
      </c>
      <c r="E36" s="55">
        <v>20</v>
      </c>
      <c r="F36" s="55"/>
      <c r="G36" s="56">
        <v>4</v>
      </c>
      <c r="H36" s="57">
        <f t="shared" si="0"/>
        <v>0</v>
      </c>
      <c r="I36" s="57">
        <f t="shared" si="1"/>
        <v>1600</v>
      </c>
      <c r="J36" s="58">
        <f t="shared" si="2"/>
        <v>1600</v>
      </c>
      <c r="K36" s="59">
        <f t="shared" si="3"/>
        <v>400</v>
      </c>
      <c r="L36" s="60"/>
      <c r="M36" s="61"/>
    </row>
    <row r="37" spans="2:13" ht="15" customHeight="1" x14ac:dyDescent="0.2">
      <c r="B37" s="62"/>
      <c r="C37" s="52"/>
      <c r="D37" s="65"/>
      <c r="E37" s="55"/>
      <c r="F37" s="55"/>
      <c r="G37" s="56"/>
      <c r="H37" s="57">
        <f t="shared" si="0"/>
        <v>0</v>
      </c>
      <c r="I37" s="57">
        <f t="shared" si="1"/>
        <v>0</v>
      </c>
      <c r="J37" s="58">
        <f t="shared" si="2"/>
        <v>0</v>
      </c>
      <c r="K37" s="59">
        <f t="shared" si="3"/>
        <v>0</v>
      </c>
      <c r="L37" s="60"/>
      <c r="M37" s="61"/>
    </row>
    <row r="38" spans="2:13" ht="15" customHeight="1" x14ac:dyDescent="0.2">
      <c r="B38" s="62" t="s">
        <v>124</v>
      </c>
      <c r="C38" s="52">
        <v>6</v>
      </c>
      <c r="D38" s="65" t="s">
        <v>95</v>
      </c>
      <c r="E38" s="55">
        <v>150</v>
      </c>
      <c r="F38" s="55">
        <v>4</v>
      </c>
      <c r="G38" s="56">
        <v>4</v>
      </c>
      <c r="H38" s="57">
        <f t="shared" si="0"/>
        <v>3600</v>
      </c>
      <c r="I38" s="57">
        <f t="shared" si="1"/>
        <v>3600</v>
      </c>
      <c r="J38" s="58">
        <f t="shared" si="2"/>
        <v>7200</v>
      </c>
      <c r="K38" s="59">
        <f t="shared" si="3"/>
        <v>900</v>
      </c>
      <c r="L38" s="60"/>
      <c r="M38" s="61"/>
    </row>
    <row r="39" spans="2:13" ht="15" customHeight="1" x14ac:dyDescent="0.2">
      <c r="B39" s="62"/>
      <c r="C39" s="52">
        <v>4</v>
      </c>
      <c r="D39" s="65" t="s">
        <v>96</v>
      </c>
      <c r="E39" s="55">
        <v>40</v>
      </c>
      <c r="F39" s="55">
        <v>4</v>
      </c>
      <c r="G39" s="56">
        <v>4</v>
      </c>
      <c r="H39" s="57">
        <f t="shared" si="0"/>
        <v>640</v>
      </c>
      <c r="I39" s="57">
        <f t="shared" si="1"/>
        <v>640</v>
      </c>
      <c r="J39" s="58">
        <f t="shared" si="2"/>
        <v>1280</v>
      </c>
      <c r="K39" s="59">
        <f t="shared" si="3"/>
        <v>160</v>
      </c>
      <c r="L39" s="60"/>
      <c r="M39" s="61"/>
    </row>
    <row r="40" spans="2:13" ht="15" customHeight="1" x14ac:dyDescent="0.2">
      <c r="B40" s="62"/>
      <c r="C40" s="52">
        <v>1</v>
      </c>
      <c r="D40" s="65" t="s">
        <v>125</v>
      </c>
      <c r="E40" s="55">
        <v>20</v>
      </c>
      <c r="F40" s="55">
        <v>12</v>
      </c>
      <c r="G40" s="56">
        <v>12</v>
      </c>
      <c r="H40" s="57">
        <f t="shared" si="0"/>
        <v>240</v>
      </c>
      <c r="I40" s="57">
        <f t="shared" si="1"/>
        <v>240</v>
      </c>
      <c r="J40" s="58">
        <f t="shared" si="2"/>
        <v>480</v>
      </c>
      <c r="K40" s="59">
        <f t="shared" si="3"/>
        <v>20</v>
      </c>
      <c r="L40" s="60"/>
      <c r="M40" s="61"/>
    </row>
    <row r="41" spans="2:13" ht="15" customHeight="1" x14ac:dyDescent="0.2">
      <c r="B41" s="62"/>
      <c r="C41" s="52">
        <v>2</v>
      </c>
      <c r="D41" s="65" t="s">
        <v>119</v>
      </c>
      <c r="E41" s="55">
        <v>100</v>
      </c>
      <c r="F41" s="55">
        <v>1</v>
      </c>
      <c r="G41" s="56">
        <v>1</v>
      </c>
      <c r="H41" s="57">
        <f t="shared" si="0"/>
        <v>200</v>
      </c>
      <c r="I41" s="57">
        <f t="shared" si="1"/>
        <v>200</v>
      </c>
      <c r="J41" s="58">
        <f t="shared" si="2"/>
        <v>400</v>
      </c>
      <c r="K41" s="59">
        <f t="shared" si="3"/>
        <v>200</v>
      </c>
      <c r="L41" s="60"/>
      <c r="M41" s="61"/>
    </row>
    <row r="42" spans="2:13" ht="15" customHeight="1" x14ac:dyDescent="0.2">
      <c r="B42" s="62"/>
      <c r="C42" s="52"/>
      <c r="D42" s="65"/>
      <c r="E42" s="55"/>
      <c r="F42" s="55"/>
      <c r="G42" s="56"/>
      <c r="H42" s="57">
        <f t="shared" si="0"/>
        <v>0</v>
      </c>
      <c r="I42" s="57">
        <f t="shared" si="1"/>
        <v>0</v>
      </c>
      <c r="J42" s="58">
        <f t="shared" si="2"/>
        <v>0</v>
      </c>
      <c r="K42" s="59">
        <f t="shared" si="3"/>
        <v>0</v>
      </c>
      <c r="L42" s="60"/>
      <c r="M42" s="61"/>
    </row>
    <row r="43" spans="2:13" ht="15" customHeight="1" x14ac:dyDescent="0.2">
      <c r="B43" s="62" t="s">
        <v>104</v>
      </c>
      <c r="C43" s="52">
        <v>1</v>
      </c>
      <c r="D43" s="65" t="s">
        <v>134</v>
      </c>
      <c r="E43" s="55">
        <v>1000</v>
      </c>
      <c r="F43" s="55">
        <v>6</v>
      </c>
      <c r="G43" s="56"/>
      <c r="H43" s="57">
        <f t="shared" si="0"/>
        <v>6000</v>
      </c>
      <c r="I43" s="57">
        <f t="shared" si="1"/>
        <v>0</v>
      </c>
      <c r="J43" s="58">
        <f t="shared" si="2"/>
        <v>6000</v>
      </c>
      <c r="K43" s="59">
        <f t="shared" si="3"/>
        <v>1000</v>
      </c>
      <c r="L43" s="60"/>
      <c r="M43" s="61"/>
    </row>
    <row r="44" spans="2:13" ht="15" customHeight="1" x14ac:dyDescent="0.2">
      <c r="B44" s="62"/>
      <c r="C44" s="52"/>
      <c r="D44" s="65"/>
      <c r="E44" s="55"/>
      <c r="F44" s="55"/>
      <c r="G44" s="56"/>
      <c r="H44" s="57">
        <f t="shared" si="0"/>
        <v>0</v>
      </c>
      <c r="I44" s="57">
        <f t="shared" si="1"/>
        <v>0</v>
      </c>
      <c r="J44" s="58">
        <f t="shared" si="2"/>
        <v>0</v>
      </c>
      <c r="K44" s="59">
        <f t="shared" si="3"/>
        <v>0</v>
      </c>
      <c r="L44" s="60"/>
      <c r="M44" s="61"/>
    </row>
    <row r="45" spans="2:13" ht="15" customHeight="1" x14ac:dyDescent="0.2">
      <c r="B45" s="62"/>
      <c r="C45" s="52"/>
      <c r="D45" s="65"/>
      <c r="E45" s="55"/>
      <c r="F45" s="55"/>
      <c r="G45" s="56"/>
      <c r="H45" s="57">
        <f t="shared" si="0"/>
        <v>0</v>
      </c>
      <c r="I45" s="57">
        <f t="shared" si="1"/>
        <v>0</v>
      </c>
      <c r="J45" s="58">
        <f t="shared" si="2"/>
        <v>0</v>
      </c>
      <c r="K45" s="59">
        <f t="shared" si="3"/>
        <v>0</v>
      </c>
      <c r="L45" s="60"/>
      <c r="M45" s="61"/>
    </row>
    <row r="46" spans="2:13" ht="15" customHeight="1" x14ac:dyDescent="0.2">
      <c r="B46" s="62"/>
      <c r="C46" s="52"/>
      <c r="D46" s="65"/>
      <c r="E46" s="55"/>
      <c r="F46" s="55"/>
      <c r="G46" s="56"/>
      <c r="H46" s="57">
        <f t="shared" si="0"/>
        <v>0</v>
      </c>
      <c r="I46" s="57">
        <f t="shared" si="1"/>
        <v>0</v>
      </c>
      <c r="J46" s="58">
        <f t="shared" si="2"/>
        <v>0</v>
      </c>
      <c r="K46" s="59">
        <f t="shared" si="3"/>
        <v>0</v>
      </c>
      <c r="L46" s="60"/>
      <c r="M46" s="61"/>
    </row>
    <row r="47" spans="2:13" ht="15" customHeight="1" x14ac:dyDescent="0.2">
      <c r="B47" s="62"/>
      <c r="C47" s="52"/>
      <c r="D47" s="63"/>
      <c r="E47" s="55"/>
      <c r="F47" s="55"/>
      <c r="G47" s="56"/>
      <c r="H47" s="57">
        <f t="shared" si="0"/>
        <v>0</v>
      </c>
      <c r="I47" s="57">
        <f t="shared" si="1"/>
        <v>0</v>
      </c>
      <c r="J47" s="58">
        <f t="shared" si="2"/>
        <v>0</v>
      </c>
      <c r="K47" s="59">
        <f t="shared" si="3"/>
        <v>0</v>
      </c>
      <c r="L47" s="60"/>
      <c r="M47" s="61"/>
    </row>
    <row r="48" spans="2:13" ht="15" customHeight="1" x14ac:dyDescent="0.2">
      <c r="B48" s="62"/>
      <c r="C48" s="52"/>
      <c r="D48" s="63"/>
      <c r="E48" s="55"/>
      <c r="F48" s="55"/>
      <c r="G48" s="56"/>
      <c r="H48" s="57">
        <f t="shared" si="0"/>
        <v>0</v>
      </c>
      <c r="I48" s="57">
        <f t="shared" si="1"/>
        <v>0</v>
      </c>
      <c r="J48" s="58">
        <f t="shared" si="2"/>
        <v>0</v>
      </c>
      <c r="K48" s="59">
        <f t="shared" si="3"/>
        <v>0</v>
      </c>
      <c r="L48" s="60"/>
      <c r="M48" s="61"/>
    </row>
    <row r="49" spans="2:13" ht="15" customHeight="1" x14ac:dyDescent="0.2">
      <c r="B49" s="62"/>
      <c r="C49" s="52"/>
      <c r="D49" s="63"/>
      <c r="E49" s="55"/>
      <c r="F49" s="55"/>
      <c r="G49" s="56"/>
      <c r="H49" s="57">
        <f t="shared" si="0"/>
        <v>0</v>
      </c>
      <c r="I49" s="57">
        <f t="shared" si="1"/>
        <v>0</v>
      </c>
      <c r="J49" s="58">
        <f t="shared" si="2"/>
        <v>0</v>
      </c>
      <c r="K49" s="59">
        <f t="shared" si="3"/>
        <v>0</v>
      </c>
      <c r="L49" s="60"/>
      <c r="M49" s="61"/>
    </row>
    <row r="50" spans="2:13" ht="15" hidden="1" customHeight="1" thickBot="1" x14ac:dyDescent="0.25">
      <c r="B50" s="62"/>
      <c r="C50" s="52"/>
      <c r="D50" s="63"/>
      <c r="E50" s="55"/>
      <c r="F50" s="55"/>
      <c r="G50" s="56"/>
      <c r="H50" s="57">
        <f t="shared" si="0"/>
        <v>0</v>
      </c>
      <c r="I50" s="57">
        <f t="shared" si="1"/>
        <v>0</v>
      </c>
      <c r="J50" s="58">
        <f t="shared" si="2"/>
        <v>0</v>
      </c>
      <c r="K50" s="59">
        <f t="shared" si="3"/>
        <v>0</v>
      </c>
      <c r="L50" s="60"/>
      <c r="M50" s="61"/>
    </row>
    <row r="51" spans="2:13" ht="15" hidden="1" customHeight="1" x14ac:dyDescent="0.2">
      <c r="B51" s="114"/>
      <c r="C51" s="115"/>
      <c r="D51" s="116"/>
      <c r="E51" s="117"/>
      <c r="F51" s="117"/>
      <c r="G51" s="118"/>
      <c r="H51" s="57">
        <f t="shared" si="0"/>
        <v>0</v>
      </c>
      <c r="I51" s="57">
        <f t="shared" si="1"/>
        <v>0</v>
      </c>
      <c r="J51" s="58">
        <f t="shared" si="2"/>
        <v>0</v>
      </c>
      <c r="K51" s="59">
        <f t="shared" si="3"/>
        <v>0</v>
      </c>
      <c r="L51" s="50"/>
      <c r="M51" s="49"/>
    </row>
    <row r="52" spans="2:13" ht="15" hidden="1" customHeight="1" x14ac:dyDescent="0.2">
      <c r="B52" s="62"/>
      <c r="C52" s="52"/>
      <c r="D52" s="63"/>
      <c r="E52" s="55"/>
      <c r="F52" s="55"/>
      <c r="G52" s="56"/>
      <c r="H52" s="57">
        <f t="shared" si="0"/>
        <v>0</v>
      </c>
      <c r="I52" s="57">
        <f t="shared" si="1"/>
        <v>0</v>
      </c>
      <c r="J52" s="58">
        <f t="shared" si="2"/>
        <v>0</v>
      </c>
      <c r="K52" s="59">
        <f t="shared" si="3"/>
        <v>0</v>
      </c>
      <c r="L52" s="60"/>
      <c r="M52" s="61">
        <f t="shared" ref="M52:M59" si="4">J52*(L52/7)</f>
        <v>0</v>
      </c>
    </row>
    <row r="53" spans="2:13" ht="15" hidden="1" customHeight="1" x14ac:dyDescent="0.2">
      <c r="B53" s="62"/>
      <c r="C53" s="52"/>
      <c r="D53" s="63"/>
      <c r="E53" s="55"/>
      <c r="F53" s="55"/>
      <c r="G53" s="56"/>
      <c r="H53" s="57">
        <f t="shared" si="0"/>
        <v>0</v>
      </c>
      <c r="I53" s="57">
        <f t="shared" si="1"/>
        <v>0</v>
      </c>
      <c r="J53" s="58">
        <f t="shared" si="2"/>
        <v>0</v>
      </c>
      <c r="K53" s="59">
        <f t="shared" si="3"/>
        <v>0</v>
      </c>
      <c r="L53" s="60"/>
      <c r="M53" s="61">
        <f t="shared" si="4"/>
        <v>0</v>
      </c>
    </row>
    <row r="54" spans="2:13" ht="15" hidden="1" customHeight="1" x14ac:dyDescent="0.2">
      <c r="B54" s="62"/>
      <c r="C54" s="52"/>
      <c r="D54" s="63"/>
      <c r="E54" s="55"/>
      <c r="F54" s="55"/>
      <c r="G54" s="56"/>
      <c r="H54" s="57">
        <f t="shared" si="0"/>
        <v>0</v>
      </c>
      <c r="I54" s="57">
        <f t="shared" si="1"/>
        <v>0</v>
      </c>
      <c r="J54" s="58">
        <f t="shared" si="2"/>
        <v>0</v>
      </c>
      <c r="K54" s="59">
        <f t="shared" si="3"/>
        <v>0</v>
      </c>
      <c r="L54" s="60"/>
      <c r="M54" s="61">
        <f t="shared" si="4"/>
        <v>0</v>
      </c>
    </row>
    <row r="55" spans="2:13" ht="15" hidden="1" customHeight="1" x14ac:dyDescent="0.2">
      <c r="B55" s="62"/>
      <c r="C55" s="52"/>
      <c r="D55" s="63"/>
      <c r="E55" s="55"/>
      <c r="F55" s="55"/>
      <c r="G55" s="56"/>
      <c r="H55" s="57">
        <f t="shared" si="0"/>
        <v>0</v>
      </c>
      <c r="I55" s="57">
        <f t="shared" si="1"/>
        <v>0</v>
      </c>
      <c r="J55" s="58">
        <f t="shared" si="2"/>
        <v>0</v>
      </c>
      <c r="K55" s="59">
        <f t="shared" si="3"/>
        <v>0</v>
      </c>
      <c r="L55" s="60"/>
      <c r="M55" s="61">
        <f t="shared" si="4"/>
        <v>0</v>
      </c>
    </row>
    <row r="56" spans="2:13" ht="15" hidden="1" customHeight="1" x14ac:dyDescent="0.2">
      <c r="B56" s="62"/>
      <c r="C56" s="52"/>
      <c r="D56" s="63"/>
      <c r="E56" s="55"/>
      <c r="F56" s="55"/>
      <c r="G56" s="56"/>
      <c r="H56" s="57">
        <f t="shared" si="0"/>
        <v>0</v>
      </c>
      <c r="I56" s="57">
        <f t="shared" si="1"/>
        <v>0</v>
      </c>
      <c r="J56" s="58">
        <f t="shared" si="2"/>
        <v>0</v>
      </c>
      <c r="K56" s="59">
        <f t="shared" si="3"/>
        <v>0</v>
      </c>
      <c r="L56" s="60"/>
      <c r="M56" s="61">
        <f t="shared" si="4"/>
        <v>0</v>
      </c>
    </row>
    <row r="57" spans="2:13" ht="15" hidden="1" customHeight="1" x14ac:dyDescent="0.2">
      <c r="B57" s="62"/>
      <c r="C57" s="52"/>
      <c r="D57" s="63"/>
      <c r="E57" s="55"/>
      <c r="F57" s="55"/>
      <c r="G57" s="56"/>
      <c r="H57" s="57">
        <f t="shared" si="0"/>
        <v>0</v>
      </c>
      <c r="I57" s="57">
        <f t="shared" si="1"/>
        <v>0</v>
      </c>
      <c r="J57" s="58">
        <f t="shared" si="2"/>
        <v>0</v>
      </c>
      <c r="K57" s="59">
        <f t="shared" si="3"/>
        <v>0</v>
      </c>
      <c r="L57" s="60"/>
      <c r="M57" s="61">
        <f t="shared" si="4"/>
        <v>0</v>
      </c>
    </row>
    <row r="58" spans="2:13" ht="15" hidden="1" customHeight="1" x14ac:dyDescent="0.2">
      <c r="B58" s="62"/>
      <c r="C58" s="52"/>
      <c r="D58" s="63"/>
      <c r="E58" s="55"/>
      <c r="F58" s="55"/>
      <c r="G58" s="56"/>
      <c r="H58" s="57">
        <f t="shared" si="0"/>
        <v>0</v>
      </c>
      <c r="I58" s="57">
        <f t="shared" si="1"/>
        <v>0</v>
      </c>
      <c r="J58" s="58">
        <f t="shared" si="2"/>
        <v>0</v>
      </c>
      <c r="K58" s="59">
        <f t="shared" si="3"/>
        <v>0</v>
      </c>
      <c r="L58" s="60"/>
      <c r="M58" s="61">
        <f t="shared" si="4"/>
        <v>0</v>
      </c>
    </row>
    <row r="59" spans="2:13" hidden="1" x14ac:dyDescent="0.2">
      <c r="B59" s="62"/>
      <c r="C59" s="52"/>
      <c r="D59" s="63"/>
      <c r="E59" s="55"/>
      <c r="F59" s="55"/>
      <c r="G59" s="56"/>
      <c r="H59" s="57">
        <f t="shared" si="0"/>
        <v>0</v>
      </c>
      <c r="I59" s="57">
        <f t="shared" si="1"/>
        <v>0</v>
      </c>
      <c r="J59" s="58">
        <f t="shared" si="2"/>
        <v>0</v>
      </c>
      <c r="K59" s="59">
        <f t="shared" si="3"/>
        <v>0</v>
      </c>
      <c r="L59" s="60"/>
      <c r="M59" s="61">
        <f t="shared" si="4"/>
        <v>0</v>
      </c>
    </row>
    <row r="60" spans="2:13" ht="15" hidden="1" customHeight="1" x14ac:dyDescent="0.2">
      <c r="B60" s="66" t="s">
        <v>53</v>
      </c>
      <c r="C60" s="67"/>
      <c r="D60" s="68"/>
      <c r="E60" s="69"/>
      <c r="F60" s="69"/>
      <c r="G60" s="70"/>
      <c r="H60" s="57">
        <f t="shared" si="0"/>
        <v>0</v>
      </c>
      <c r="I60" s="57">
        <f t="shared" si="1"/>
        <v>0</v>
      </c>
      <c r="J60" s="58">
        <f t="shared" si="2"/>
        <v>0</v>
      </c>
      <c r="K60" s="59">
        <f t="shared" si="3"/>
        <v>0</v>
      </c>
      <c r="L60" s="71"/>
      <c r="M60" s="72">
        <f>SUM(M52:M59)</f>
        <v>0</v>
      </c>
    </row>
    <row r="61" spans="2:13" ht="15" hidden="1" customHeight="1" thickBot="1" x14ac:dyDescent="0.25">
      <c r="B61" s="62"/>
      <c r="C61" s="52"/>
      <c r="D61" s="63"/>
      <c r="E61" s="55"/>
      <c r="F61" s="55"/>
      <c r="G61" s="56"/>
      <c r="H61" s="57">
        <f t="shared" si="0"/>
        <v>0</v>
      </c>
      <c r="I61" s="57">
        <f t="shared" si="1"/>
        <v>0</v>
      </c>
      <c r="J61" s="58">
        <f t="shared" si="2"/>
        <v>0</v>
      </c>
      <c r="K61" s="59">
        <f t="shared" si="3"/>
        <v>0</v>
      </c>
      <c r="L61" s="60"/>
      <c r="M61" s="61">
        <f>J61*(L61/7)</f>
        <v>0</v>
      </c>
    </row>
    <row r="62" spans="2:13" ht="15" hidden="1" customHeight="1" x14ac:dyDescent="0.2">
      <c r="B62" s="114"/>
      <c r="C62" s="115"/>
      <c r="D62" s="116"/>
      <c r="E62" s="117"/>
      <c r="F62" s="117"/>
      <c r="G62" s="118"/>
      <c r="H62" s="57">
        <f t="shared" si="0"/>
        <v>0</v>
      </c>
      <c r="I62" s="57">
        <f t="shared" si="1"/>
        <v>0</v>
      </c>
      <c r="J62" s="58">
        <f t="shared" si="2"/>
        <v>0</v>
      </c>
      <c r="K62" s="59">
        <f t="shared" si="3"/>
        <v>0</v>
      </c>
      <c r="L62" s="50"/>
      <c r="M62" s="49"/>
    </row>
    <row r="63" spans="2:13" ht="15" hidden="1" customHeight="1" x14ac:dyDescent="0.2">
      <c r="B63" s="62"/>
      <c r="C63" s="52"/>
      <c r="D63" s="63"/>
      <c r="E63" s="55"/>
      <c r="F63" s="55"/>
      <c r="G63" s="56"/>
      <c r="H63" s="57">
        <f t="shared" si="0"/>
        <v>0</v>
      </c>
      <c r="I63" s="57">
        <f t="shared" si="1"/>
        <v>0</v>
      </c>
      <c r="J63" s="58">
        <f t="shared" si="2"/>
        <v>0</v>
      </c>
      <c r="K63" s="59">
        <f t="shared" si="3"/>
        <v>0</v>
      </c>
      <c r="L63" s="60"/>
      <c r="M63" s="61">
        <f t="shared" ref="M63:M70" si="5">J63*(L63/7)</f>
        <v>0</v>
      </c>
    </row>
    <row r="64" spans="2:13" ht="15" hidden="1" customHeight="1" x14ac:dyDescent="0.2">
      <c r="B64" s="62"/>
      <c r="C64" s="52"/>
      <c r="D64" s="63"/>
      <c r="E64" s="55"/>
      <c r="F64" s="55"/>
      <c r="G64" s="56"/>
      <c r="H64" s="57">
        <f t="shared" si="0"/>
        <v>0</v>
      </c>
      <c r="I64" s="57">
        <f t="shared" si="1"/>
        <v>0</v>
      </c>
      <c r="J64" s="58">
        <f t="shared" si="2"/>
        <v>0</v>
      </c>
      <c r="K64" s="59">
        <f t="shared" si="3"/>
        <v>0</v>
      </c>
      <c r="L64" s="60"/>
      <c r="M64" s="61">
        <f t="shared" si="5"/>
        <v>0</v>
      </c>
    </row>
    <row r="65" spans="2:14" ht="15" hidden="1" customHeight="1" x14ac:dyDescent="0.2">
      <c r="B65" s="62"/>
      <c r="C65" s="52"/>
      <c r="D65" s="63"/>
      <c r="E65" s="55"/>
      <c r="F65" s="55"/>
      <c r="G65" s="56"/>
      <c r="H65" s="57">
        <f t="shared" si="0"/>
        <v>0</v>
      </c>
      <c r="I65" s="57">
        <f t="shared" si="1"/>
        <v>0</v>
      </c>
      <c r="J65" s="58">
        <f t="shared" si="2"/>
        <v>0</v>
      </c>
      <c r="K65" s="59">
        <f t="shared" si="3"/>
        <v>0</v>
      </c>
      <c r="L65" s="60"/>
      <c r="M65" s="61">
        <f t="shared" si="5"/>
        <v>0</v>
      </c>
    </row>
    <row r="66" spans="2:14" ht="15" hidden="1" customHeight="1" x14ac:dyDescent="0.2">
      <c r="B66" s="62"/>
      <c r="C66" s="52"/>
      <c r="D66" s="63"/>
      <c r="E66" s="55"/>
      <c r="F66" s="55"/>
      <c r="G66" s="56"/>
      <c r="H66" s="57">
        <f t="shared" si="0"/>
        <v>0</v>
      </c>
      <c r="I66" s="57">
        <f t="shared" si="1"/>
        <v>0</v>
      </c>
      <c r="J66" s="58">
        <f t="shared" si="2"/>
        <v>0</v>
      </c>
      <c r="K66" s="59">
        <f t="shared" si="3"/>
        <v>0</v>
      </c>
      <c r="L66" s="60"/>
      <c r="M66" s="61">
        <f t="shared" si="5"/>
        <v>0</v>
      </c>
    </row>
    <row r="67" spans="2:14" ht="15" hidden="1" customHeight="1" x14ac:dyDescent="0.2">
      <c r="B67" s="62"/>
      <c r="C67" s="52"/>
      <c r="D67" s="63"/>
      <c r="E67" s="55"/>
      <c r="F67" s="55"/>
      <c r="G67" s="56"/>
      <c r="H67" s="57">
        <f t="shared" si="0"/>
        <v>0</v>
      </c>
      <c r="I67" s="57">
        <f t="shared" si="1"/>
        <v>0</v>
      </c>
      <c r="J67" s="58">
        <f t="shared" si="2"/>
        <v>0</v>
      </c>
      <c r="K67" s="59">
        <f t="shared" si="3"/>
        <v>0</v>
      </c>
      <c r="L67" s="60"/>
      <c r="M67" s="61">
        <f t="shared" si="5"/>
        <v>0</v>
      </c>
    </row>
    <row r="68" spans="2:14" ht="15" hidden="1" customHeight="1" x14ac:dyDescent="0.2">
      <c r="B68" s="62"/>
      <c r="C68" s="52"/>
      <c r="D68" s="63"/>
      <c r="E68" s="55"/>
      <c r="F68" s="55"/>
      <c r="G68" s="56"/>
      <c r="H68" s="57">
        <f t="shared" si="0"/>
        <v>0</v>
      </c>
      <c r="I68" s="57">
        <f t="shared" si="1"/>
        <v>0</v>
      </c>
      <c r="J68" s="58">
        <f t="shared" si="2"/>
        <v>0</v>
      </c>
      <c r="K68" s="59">
        <f t="shared" si="3"/>
        <v>0</v>
      </c>
      <c r="L68" s="60"/>
      <c r="M68" s="61">
        <f t="shared" si="5"/>
        <v>0</v>
      </c>
    </row>
    <row r="69" spans="2:14" ht="15" hidden="1" customHeight="1" x14ac:dyDescent="0.2">
      <c r="B69" s="62"/>
      <c r="C69" s="52"/>
      <c r="D69" s="63"/>
      <c r="E69" s="55"/>
      <c r="F69" s="55"/>
      <c r="G69" s="56"/>
      <c r="H69" s="57">
        <f t="shared" si="0"/>
        <v>0</v>
      </c>
      <c r="I69" s="57">
        <f t="shared" si="1"/>
        <v>0</v>
      </c>
      <c r="J69" s="58">
        <f t="shared" si="2"/>
        <v>0</v>
      </c>
      <c r="K69" s="59">
        <f t="shared" si="3"/>
        <v>0</v>
      </c>
      <c r="L69" s="60"/>
      <c r="M69" s="61">
        <f t="shared" si="5"/>
        <v>0</v>
      </c>
    </row>
    <row r="70" spans="2:14" ht="15" hidden="1" customHeight="1" x14ac:dyDescent="0.2">
      <c r="B70" s="62"/>
      <c r="C70" s="52"/>
      <c r="D70" s="63"/>
      <c r="E70" s="55"/>
      <c r="F70" s="55"/>
      <c r="G70" s="56"/>
      <c r="H70" s="57">
        <f t="shared" si="0"/>
        <v>0</v>
      </c>
      <c r="I70" s="57">
        <f t="shared" si="1"/>
        <v>0</v>
      </c>
      <c r="J70" s="58">
        <f t="shared" si="2"/>
        <v>0</v>
      </c>
      <c r="K70" s="59">
        <f t="shared" si="3"/>
        <v>0</v>
      </c>
      <c r="L70" s="60"/>
      <c r="M70" s="61">
        <f t="shared" si="5"/>
        <v>0</v>
      </c>
    </row>
    <row r="71" spans="2:14" ht="15" hidden="1" customHeight="1" x14ac:dyDescent="0.2">
      <c r="B71" s="66" t="s">
        <v>53</v>
      </c>
      <c r="C71" s="67"/>
      <c r="D71" s="68"/>
      <c r="E71" s="69"/>
      <c r="F71" s="69"/>
      <c r="G71" s="70"/>
      <c r="H71" s="57">
        <f>C71*E71*F71</f>
        <v>0</v>
      </c>
      <c r="I71" s="57">
        <f>C71*E71*G71</f>
        <v>0</v>
      </c>
      <c r="J71" s="58">
        <f>H71+I71</f>
        <v>0</v>
      </c>
      <c r="K71" s="59">
        <f>C71*E71</f>
        <v>0</v>
      </c>
      <c r="L71" s="71"/>
      <c r="M71" s="72">
        <f>SUM(M63:M70)</f>
        <v>0</v>
      </c>
    </row>
    <row r="72" spans="2:14" ht="15" hidden="1" customHeight="1" x14ac:dyDescent="0.2">
      <c r="B72" s="62"/>
      <c r="C72" s="52"/>
      <c r="D72" s="63"/>
      <c r="E72" s="55"/>
      <c r="F72" s="55"/>
      <c r="G72" s="56"/>
      <c r="H72" s="57">
        <f>C72*E72*F72</f>
        <v>0</v>
      </c>
      <c r="I72" s="57">
        <f>C72*E72*G72</f>
        <v>0</v>
      </c>
      <c r="J72" s="58">
        <f>H72+I72</f>
        <v>0</v>
      </c>
      <c r="K72" s="59">
        <f>C72*E72</f>
        <v>0</v>
      </c>
      <c r="L72" s="60"/>
      <c r="M72" s="61"/>
    </row>
    <row r="73" spans="2:14" ht="15" hidden="1" customHeight="1" x14ac:dyDescent="0.2">
      <c r="B73" s="73"/>
      <c r="C73" s="74"/>
      <c r="D73" s="75"/>
      <c r="E73" s="76"/>
      <c r="F73" s="76"/>
      <c r="G73" s="77"/>
      <c r="H73" s="57">
        <f>C73*E73*F73</f>
        <v>0</v>
      </c>
      <c r="I73" s="57">
        <f>C73*E73*G73</f>
        <v>0</v>
      </c>
      <c r="J73" s="58">
        <f>H73+I73</f>
        <v>0</v>
      </c>
      <c r="K73" s="59">
        <f>C73*E73</f>
        <v>0</v>
      </c>
      <c r="L73" s="78"/>
      <c r="M73" s="79"/>
    </row>
    <row r="74" spans="2:14" ht="15" customHeight="1" thickBot="1" x14ac:dyDescent="0.25">
      <c r="B74" s="80"/>
      <c r="C74" s="81"/>
      <c r="D74" s="82"/>
      <c r="E74" s="83"/>
      <c r="F74" s="83"/>
      <c r="G74" s="84"/>
      <c r="H74" s="57">
        <f>C74*E74*F74</f>
        <v>0</v>
      </c>
      <c r="I74" s="57">
        <f>C74*E74*G74</f>
        <v>0</v>
      </c>
      <c r="J74" s="58">
        <f>H74+I74</f>
        <v>0</v>
      </c>
      <c r="K74" s="59">
        <f>C74*E74</f>
        <v>0</v>
      </c>
      <c r="L74" s="85"/>
      <c r="M74" s="86"/>
    </row>
    <row r="75" spans="2:14" ht="15" customHeight="1" thickBot="1" x14ac:dyDescent="0.25">
      <c r="B75" s="87" t="s">
        <v>60</v>
      </c>
      <c r="C75" s="88"/>
      <c r="D75" s="89"/>
      <c r="E75" s="90"/>
      <c r="F75" s="91"/>
      <c r="G75" s="92"/>
      <c r="H75" s="93">
        <f>SUM(H16:H74)</f>
        <v>53840</v>
      </c>
      <c r="I75" s="93">
        <f>SUM(I16:I74)</f>
        <v>9600</v>
      </c>
      <c r="J75" s="93">
        <f>SUM(J16:J74)</f>
        <v>63440</v>
      </c>
      <c r="K75" s="93">
        <f>SUM(K16:K74)</f>
        <v>11010</v>
      </c>
      <c r="L75" s="94"/>
      <c r="M75" s="95"/>
      <c r="N75" s="96"/>
    </row>
  </sheetData>
  <mergeCells count="10">
    <mergeCell ref="B21:D21"/>
    <mergeCell ref="B12:B15"/>
    <mergeCell ref="C12:C15"/>
    <mergeCell ref="D12:D15"/>
    <mergeCell ref="E12:E15"/>
    <mergeCell ref="F12:G15"/>
    <mergeCell ref="H12:H15"/>
    <mergeCell ref="I12:I15"/>
    <mergeCell ref="J12:J15"/>
    <mergeCell ref="K12:K15"/>
  </mergeCells>
  <phoneticPr fontId="16" type="noConversion"/>
  <pageMargins left="0.47" right="0.25" top="0.52" bottom="0.44" header="0.4" footer="0.31"/>
  <pageSetup scale="77" fitToHeight="4" orientation="portrait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Cover Page</vt:lpstr>
      <vt:lpstr>General</vt:lpstr>
      <vt:lpstr>Site Power</vt:lpstr>
      <vt:lpstr>Inv-Batty Equip</vt:lpstr>
      <vt:lpstr>Boucancarre - to SW</vt:lpstr>
      <vt:lpstr>Example Load Sheet</vt:lpstr>
      <vt:lpstr>Boucancarre - Additional</vt:lpstr>
      <vt:lpstr>'Boucancarre - Additional'!Print_Titles</vt:lpstr>
      <vt:lpstr>'Boucancarre - to SW'!Print_Titles</vt:lpstr>
      <vt:lpstr>'Example Load Sheet'!Print_Titles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 Energy Power International</dc:creator>
  <cp:lastModifiedBy>Flattery, Caitlin</cp:lastModifiedBy>
  <cp:lastPrinted>2009-01-15T15:56:03Z</cp:lastPrinted>
  <dcterms:created xsi:type="dcterms:W3CDTF">2008-08-25T14:55:47Z</dcterms:created>
  <dcterms:modified xsi:type="dcterms:W3CDTF">2020-09-10T12:06:11Z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-813738248</vt:i4>
  </property>
  <property fmtid="{D5CDD505-2E9C-101B-9397-08002B2CF9AE}" pid="3" name="_NewReviewCycle">
    <vt:lpwstr/>
  </property>
  <property fmtid="{D5CDD505-2E9C-101B-9397-08002B2CF9AE}" pid="4" name="_EmailSubject">
    <vt:lpwstr>Assessment Work Sheets</vt:lpwstr>
  </property>
  <property fmtid="{D5CDD505-2E9C-101B-9397-08002B2CF9AE}" pid="5" name="_AuthorEmail">
    <vt:lpwstr>Mark.Oven@paconsulting.com</vt:lpwstr>
  </property>
  <property fmtid="{D5CDD505-2E9C-101B-9397-08002B2CF9AE}" pid="6" name="_AuthorEmailDisplayName">
    <vt:lpwstr>Mark Oven</vt:lpwstr>
  </property>
  <property fmtid="{D5CDD505-2E9C-101B-9397-08002B2CF9AE}" pid="7" name="_ReviewingToolsShownOnce">
    <vt:lpwstr/>
  </property>
</Properties>
</file>